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adna svaštara\"/>
    </mc:Choice>
  </mc:AlternateContent>
  <xr:revisionPtr revIDLastSave="0" documentId="13_ncr:1_{893F6F7A-D8C6-4E87-BAC5-7F002E3D8FEA}" xr6:coauthVersionLast="47" xr6:coauthVersionMax="47" xr10:uidLastSave="{00000000-0000-0000-0000-000000000000}"/>
  <bookViews>
    <workbookView xWindow="-110" yWindow="-110" windowWidth="19420" windowHeight="11500" activeTab="1" xr2:uid="{F6CE346C-2D70-4F2F-A00F-24685B4057D9}"/>
  </bookViews>
  <sheets>
    <sheet name="Servisni nalog" sheetId="1" r:id="rId1"/>
    <sheet name="Predračun START-U" sheetId="5" r:id="rId2"/>
    <sheet name="Predračun START-R" sheetId="7" r:id="rId3"/>
    <sheet name="Predračun DEFISK" sheetId="6" r:id="rId4"/>
    <sheet name="Usluge" sheetId="2" r:id="rId5"/>
    <sheet name="Roba" sheetId="3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5" l="1"/>
  <c r="I35" i="7"/>
  <c r="I34" i="7"/>
  <c r="I33" i="7"/>
  <c r="I32" i="7"/>
  <c r="I31" i="7"/>
  <c r="I30" i="7"/>
  <c r="I29" i="7"/>
  <c r="I28" i="7"/>
  <c r="I27" i="7"/>
  <c r="I26" i="7"/>
  <c r="D20" i="7"/>
  <c r="I35" i="6"/>
  <c r="I34" i="6"/>
  <c r="I33" i="6"/>
  <c r="I32" i="6"/>
  <c r="I31" i="6"/>
  <c r="I30" i="6"/>
  <c r="I29" i="6"/>
  <c r="I28" i="6"/>
  <c r="I27" i="6"/>
  <c r="I26" i="6"/>
  <c r="D20" i="6"/>
  <c r="I35" i="5"/>
  <c r="I34" i="5"/>
  <c r="I33" i="5"/>
  <c r="I31" i="5"/>
  <c r="I30" i="5"/>
  <c r="I29" i="5"/>
  <c r="I28" i="5"/>
  <c r="I27" i="5"/>
  <c r="I26" i="5"/>
  <c r="D20" i="5"/>
  <c r="D26" i="1"/>
  <c r="F22" i="1"/>
  <c r="G47" i="1" s="1"/>
  <c r="J25" i="3"/>
  <c r="F25" i="3"/>
  <c r="I25" i="3" s="1"/>
  <c r="K25" i="3" s="1"/>
  <c r="C25" i="3"/>
  <c r="K24" i="3"/>
  <c r="J23" i="3"/>
  <c r="F23" i="3"/>
  <c r="I23" i="3" s="1"/>
  <c r="K23" i="3" s="1"/>
  <c r="C23" i="3"/>
  <c r="J21" i="3"/>
  <c r="G21" i="3"/>
  <c r="F21" i="3"/>
  <c r="I21" i="3" s="1"/>
  <c r="K21" i="3" s="1"/>
  <c r="C21" i="3"/>
  <c r="J20" i="3"/>
  <c r="G20" i="3"/>
  <c r="F20" i="3"/>
  <c r="I20" i="3" s="1"/>
  <c r="K20" i="3" s="1"/>
  <c r="C20" i="3"/>
  <c r="J19" i="3"/>
  <c r="I19" i="3"/>
  <c r="K19" i="3" s="1"/>
  <c r="G19" i="3"/>
  <c r="F19" i="3"/>
  <c r="C19" i="3"/>
  <c r="J18" i="3"/>
  <c r="G18" i="3"/>
  <c r="F18" i="3"/>
  <c r="I18" i="3" s="1"/>
  <c r="K18" i="3" s="1"/>
  <c r="C18" i="3"/>
  <c r="J16" i="3"/>
  <c r="G16" i="3"/>
  <c r="F16" i="3"/>
  <c r="I16" i="3" s="1"/>
  <c r="K16" i="3" s="1"/>
  <c r="C16" i="3"/>
  <c r="J15" i="3"/>
  <c r="G15" i="3"/>
  <c r="F15" i="3"/>
  <c r="I15" i="3" s="1"/>
  <c r="K15" i="3" s="1"/>
  <c r="C15" i="3"/>
  <c r="J13" i="3"/>
  <c r="G13" i="3"/>
  <c r="F13" i="3"/>
  <c r="C13" i="3"/>
  <c r="J12" i="3"/>
  <c r="L12" i="3" s="1"/>
  <c r="G12" i="3"/>
  <c r="F12" i="3"/>
  <c r="I12" i="3" s="1"/>
  <c r="K12" i="3" s="1"/>
  <c r="C12" i="3"/>
  <c r="J10" i="3"/>
  <c r="G10" i="3"/>
  <c r="F10" i="3"/>
  <c r="I10" i="3" s="1"/>
  <c r="K10" i="3" s="1"/>
  <c r="L10" i="3" s="1"/>
  <c r="C10" i="3"/>
  <c r="J9" i="3"/>
  <c r="G9" i="3"/>
  <c r="F9" i="3"/>
  <c r="I9" i="3" s="1"/>
  <c r="K9" i="3" s="1"/>
  <c r="L9" i="3" s="1"/>
  <c r="C9" i="3"/>
  <c r="J8" i="3"/>
  <c r="G8" i="3"/>
  <c r="F8" i="3"/>
  <c r="I8" i="3" s="1"/>
  <c r="K8" i="3" s="1"/>
  <c r="C8" i="3"/>
  <c r="J7" i="3"/>
  <c r="G7" i="3"/>
  <c r="F7" i="3"/>
  <c r="I7" i="3" s="1"/>
  <c r="K7" i="3" s="1"/>
  <c r="L7" i="3" s="1"/>
  <c r="C7" i="3"/>
  <c r="J6" i="3"/>
  <c r="G6" i="3"/>
  <c r="F6" i="3"/>
  <c r="I6" i="3" s="1"/>
  <c r="K6" i="3" s="1"/>
  <c r="C6" i="3"/>
  <c r="J4" i="3"/>
  <c r="G4" i="3"/>
  <c r="F4" i="3"/>
  <c r="I4" i="3" s="1"/>
  <c r="K4" i="3" s="1"/>
  <c r="C4" i="3"/>
  <c r="J3" i="3"/>
  <c r="G3" i="3"/>
  <c r="F3" i="3"/>
  <c r="I3" i="3" s="1"/>
  <c r="K3" i="3" s="1"/>
  <c r="C3" i="3"/>
  <c r="I41" i="1"/>
  <c r="I40" i="1"/>
  <c r="I39" i="1"/>
  <c r="I38" i="1"/>
  <c r="I37" i="1"/>
  <c r="I36" i="1"/>
  <c r="I35" i="1"/>
  <c r="I34" i="1"/>
  <c r="I33" i="1"/>
  <c r="I32" i="1"/>
  <c r="I37" i="7" l="1"/>
  <c r="I37" i="6"/>
  <c r="I37" i="5"/>
  <c r="L15" i="3"/>
  <c r="L23" i="3"/>
  <c r="I13" i="3"/>
  <c r="K13" i="3" s="1"/>
  <c r="L13" i="3" s="1"/>
  <c r="L6" i="3"/>
  <c r="F23" i="1"/>
  <c r="L21" i="3"/>
  <c r="L3" i="3"/>
  <c r="L19" i="3"/>
  <c r="L20" i="3"/>
  <c r="L8" i="3"/>
  <c r="L16" i="3"/>
  <c r="L4" i="3"/>
  <c r="L18" i="3"/>
  <c r="L25" i="3"/>
  <c r="I43" i="1"/>
  <c r="I22" i="1" l="1"/>
  <c r="I15" i="1"/>
  <c r="H11" i="1"/>
  <c r="I23" i="1" s="1"/>
  <c r="C11" i="1"/>
</calcChain>
</file>

<file path=xl/sharedStrings.xml><?xml version="1.0" encoding="utf-8"?>
<sst xmlns="http://schemas.openxmlformats.org/spreadsheetml/2006/main" count="238" uniqueCount="174">
  <si>
    <t>RADNI NALOG</t>
  </si>
  <si>
    <t>BROJ:</t>
  </si>
  <si>
    <t xml:space="preserve">Ispostavio: </t>
  </si>
  <si>
    <t>FIRMA</t>
  </si>
  <si>
    <t>KLIJENT</t>
  </si>
  <si>
    <t>Predmet servisa:</t>
  </si>
  <si>
    <t>FISKALNA I POS OPREMA</t>
  </si>
  <si>
    <t>/</t>
  </si>
  <si>
    <t>Serijski broj uređaja:</t>
  </si>
  <si>
    <t>Tip uređaja:</t>
  </si>
  <si>
    <t>Serviser:</t>
  </si>
  <si>
    <t>Srđan Belonić</t>
  </si>
  <si>
    <t>Uređaj predao:</t>
  </si>
  <si>
    <t>Uređaj preuzeo:</t>
  </si>
  <si>
    <t>Dana:</t>
  </si>
  <si>
    <t xml:space="preserve">Opis servisne intervencije: </t>
  </si>
  <si>
    <t>Šifra</t>
  </si>
  <si>
    <t>Naziv</t>
  </si>
  <si>
    <t>Količina</t>
  </si>
  <si>
    <t>Ukupno</t>
  </si>
  <si>
    <t>Cena</t>
  </si>
  <si>
    <t>Saglasan sa radnim nalogom:</t>
  </si>
  <si>
    <t>Administrativna usluga - Registracija poslovnog prostora</t>
  </si>
  <si>
    <t>Administrativna usluga - Privremena deaktivacija poslovnog prostora</t>
  </si>
  <si>
    <t>Administrativna usluga - Ponovna aktivacija poslovnog prostora</t>
  </si>
  <si>
    <t>Administrativna usluga - Brisanje poslovnog prostora</t>
  </si>
  <si>
    <t>Administrativna usluga - Podnošenje zahteva za izdavanje bezbedonosnog elementa</t>
  </si>
  <si>
    <t>Administrativna usluga - Podnošenje zahteva za odjavu bezbedonosnog elementa</t>
  </si>
  <si>
    <t>Servisna usluga - Preuzimanje bezbedonosnog elementa u nadležnoj filijali Poreske uprave</t>
  </si>
  <si>
    <r>
      <t>Servisna usluga - Vra</t>
    </r>
    <r>
      <rPr>
        <b/>
        <sz val="8"/>
        <color theme="1"/>
        <rFont val="Microsoft Sans Serif"/>
        <family val="2"/>
        <charset val="204"/>
      </rPr>
      <t>ć</t>
    </r>
    <r>
      <rPr>
        <b/>
        <sz val="8"/>
        <color theme="1"/>
        <rFont val="Microsoft New Tai Lue"/>
        <family val="2"/>
      </rPr>
      <t>anje bezbedonosnog elementa u nadležnu filijalu Poreske uprave</t>
    </r>
  </si>
  <si>
    <t>Servisna intervencija - Registracija fiskalnog uređaja ( instalacija bezbedonosnog elementa - montaža sa aktivacijom )</t>
  </si>
  <si>
    <t>Servisna intervencija - Deregistracija fiskalnog uređaja ( deinstalacija bezbedonosnog elementa - demontaža )</t>
  </si>
  <si>
    <t>Servisna intervencija - Zamena bezbedonosnog elementa ( deinstalacija sa instalacijom )</t>
  </si>
  <si>
    <t>Servisna intervencija - Instalacija fiskalnog rešenja  ( aplikacija )</t>
  </si>
  <si>
    <t xml:space="preserve">Servisni startni paket - Fiskalizacija prodajnog mesta ( prijava PP, prijava BE,preuzimanje i instalacija BE ) </t>
  </si>
  <si>
    <t xml:space="preserve">Servisni paket - Defiskalizacija prodajnog mesta ( odjava PP i BE, deinstalacija BE i vraćanje u PU bezbednosnog elementa )       </t>
  </si>
  <si>
    <r>
      <t>Servisni paket - Zamena bezbednosnog elementa zbog promene adresnih podataka</t>
    </r>
    <r>
      <rPr>
        <b/>
        <sz val="5"/>
        <color theme="1"/>
        <rFont val="Microsoft New Tai Lue"/>
        <family val="2"/>
      </rPr>
      <t xml:space="preserve"> ( prijava i odjava PP, prijava i odjava BE, preuzimanje, vraćanje i aktivacija BE )</t>
    </r>
  </si>
  <si>
    <r>
      <t xml:space="preserve">Servisni paket - Zamena bezbedonosnog elementa bez promene adresnih podataka  </t>
    </r>
    <r>
      <rPr>
        <b/>
        <sz val="6"/>
        <color theme="1"/>
        <rFont val="Microsoft New Tai Lue"/>
        <family val="2"/>
      </rPr>
      <t xml:space="preserve">( prijava i odjava BE, preuzimanje, vraćanje i aktivacija BE )            </t>
    </r>
  </si>
  <si>
    <t>Servisni paket - Implementacija hardverskog fiskalnog rešenja</t>
  </si>
  <si>
    <t>Servisni paket - Implementacija softverskog fiskalnog rešenja</t>
  </si>
  <si>
    <t>Servisni paket - Redovna zamena bezbedonosnog elementa</t>
  </si>
  <si>
    <t>Mesečno korišćenje fiskalnog uređaja sa licencom za ESIR+LPFR</t>
  </si>
  <si>
    <t>Mesečno korišćenje prateće opreme uz fiskalni uređaj</t>
  </si>
  <si>
    <t>Unos artikala ( do 100 artikala )</t>
  </si>
  <si>
    <t>Izmena baze artikala ( do 100 artikala )</t>
  </si>
  <si>
    <t>Brisanje baze artikala ( do 100 artikala )</t>
  </si>
  <si>
    <t>Štampanje baze artikala ( do 100 artikala )</t>
  </si>
  <si>
    <t>Servisna usluga - Promena PDV statusa</t>
  </si>
  <si>
    <t xml:space="preserve">Servisna usluga - Administriranje na ePortalu </t>
  </si>
  <si>
    <t>Servisna usluga - obuka po satu</t>
  </si>
  <si>
    <t>Servisni radni sat</t>
  </si>
  <si>
    <r>
      <t>Troškovi izlaska na teren po pre</t>
    </r>
    <r>
      <rPr>
        <b/>
        <sz val="8"/>
        <color theme="1"/>
        <rFont val="Microsoft Sans Serif"/>
        <family val="2"/>
        <charset val="204"/>
      </rPr>
      <t>đ</t>
    </r>
    <r>
      <rPr>
        <b/>
        <sz val="8"/>
        <color theme="1"/>
        <rFont val="Microsoft New Tai Lue"/>
        <family val="2"/>
      </rPr>
      <t>enom km</t>
    </r>
  </si>
  <si>
    <r>
      <t>Mese</t>
    </r>
    <r>
      <rPr>
        <b/>
        <sz val="8"/>
        <color theme="1"/>
        <rFont val="Microsoft Sans Serif"/>
        <family val="2"/>
        <charset val="204"/>
      </rPr>
      <t>č</t>
    </r>
    <r>
      <rPr>
        <b/>
        <sz val="8"/>
        <color theme="1"/>
        <rFont val="Microsoft New Tai Lue"/>
        <family val="2"/>
      </rPr>
      <t>na licenca za korišćenje ESIR + LPFR - ALLEGRA</t>
    </r>
  </si>
  <si>
    <r>
      <t>Mese</t>
    </r>
    <r>
      <rPr>
        <b/>
        <sz val="8"/>
        <color theme="1"/>
        <rFont val="Microsoft Sans Serif"/>
        <family val="2"/>
        <charset val="204"/>
      </rPr>
      <t>č</t>
    </r>
    <r>
      <rPr>
        <b/>
        <sz val="8"/>
        <color theme="1"/>
        <rFont val="Microsoft New Tai Lue"/>
        <family val="2"/>
      </rPr>
      <t>na licenca za korišćenje ESIR + LPFR - ARIA</t>
    </r>
  </si>
  <si>
    <r>
      <t>Mese</t>
    </r>
    <r>
      <rPr>
        <b/>
        <sz val="8"/>
        <color theme="1"/>
        <rFont val="Microsoft Sans Serif"/>
        <family val="2"/>
        <charset val="204"/>
      </rPr>
      <t>č</t>
    </r>
    <r>
      <rPr>
        <b/>
        <sz val="8"/>
        <color theme="1"/>
        <rFont val="Microsoft New Tai Lue"/>
        <family val="2"/>
      </rPr>
      <t>na licenca za korišćenje ESIR + LPFR - GALEB</t>
    </r>
  </si>
  <si>
    <r>
      <t>Mese</t>
    </r>
    <r>
      <rPr>
        <b/>
        <sz val="8"/>
        <color theme="1"/>
        <rFont val="Microsoft Sans Serif"/>
        <family val="2"/>
        <charset val="204"/>
      </rPr>
      <t>č</t>
    </r>
    <r>
      <rPr>
        <b/>
        <sz val="8"/>
        <color theme="1"/>
        <rFont val="Microsoft New Tai Lue"/>
        <family val="2"/>
      </rPr>
      <t>na licenca za korišćenje ESIR + LPFR – GALEB bez net</t>
    </r>
  </si>
  <si>
    <r>
      <t>Mese</t>
    </r>
    <r>
      <rPr>
        <b/>
        <sz val="8"/>
        <color theme="1"/>
        <rFont val="Microsoft Sans Serif"/>
        <family val="2"/>
        <charset val="204"/>
      </rPr>
      <t>č</t>
    </r>
    <r>
      <rPr>
        <b/>
        <sz val="8"/>
        <color theme="1"/>
        <rFont val="Microsoft New Tai Lue"/>
        <family val="2"/>
      </rPr>
      <t>na licenca za korišćenje ESIR + LPFR - TERON</t>
    </r>
  </si>
  <si>
    <r>
      <t>Mese</t>
    </r>
    <r>
      <rPr>
        <b/>
        <sz val="8"/>
        <color theme="1"/>
        <rFont val="Microsoft Sans Serif"/>
        <family val="2"/>
        <charset val="204"/>
      </rPr>
      <t>č</t>
    </r>
    <r>
      <rPr>
        <b/>
        <sz val="8"/>
        <color theme="1"/>
        <rFont val="Microsoft New Tai Lue"/>
        <family val="2"/>
      </rPr>
      <t>na licenca za korišćenje ESIR + LPFR - TERON PLUS</t>
    </r>
  </si>
  <si>
    <r>
      <t>Mese</t>
    </r>
    <r>
      <rPr>
        <b/>
        <sz val="8"/>
        <color theme="1"/>
        <rFont val="Microsoft Sans Serif"/>
        <family val="2"/>
        <charset val="204"/>
      </rPr>
      <t>č</t>
    </r>
    <r>
      <rPr>
        <b/>
        <sz val="8"/>
        <color theme="1"/>
        <rFont val="Microsoft New Tai Lue"/>
        <family val="2"/>
      </rPr>
      <t>na licenca za korišćenje ESIR+ LPFR - INT RASTER</t>
    </r>
  </si>
  <si>
    <r>
      <t>Mese</t>
    </r>
    <r>
      <rPr>
        <b/>
        <sz val="8"/>
        <color theme="1"/>
        <rFont val="Microsoft Sans Serif"/>
        <family val="2"/>
        <charset val="204"/>
      </rPr>
      <t>č</t>
    </r>
    <r>
      <rPr>
        <b/>
        <sz val="8"/>
        <color theme="1"/>
        <rFont val="Microsoft New Tai Lue"/>
        <family val="2"/>
      </rPr>
      <t>na licenca za korišćenje ESIR+ LPFR - GENEKO</t>
    </r>
  </si>
  <si>
    <r>
      <t>Mese</t>
    </r>
    <r>
      <rPr>
        <b/>
        <sz val="8"/>
        <color theme="1"/>
        <rFont val="Microsoft Sans Serif"/>
        <family val="2"/>
        <charset val="204"/>
      </rPr>
      <t>č</t>
    </r>
    <r>
      <rPr>
        <b/>
        <sz val="8"/>
        <color theme="1"/>
        <rFont val="Microsoft New Tai Lue"/>
        <family val="2"/>
      </rPr>
      <t>na licenca za koriš</t>
    </r>
    <r>
      <rPr>
        <b/>
        <sz val="8"/>
        <color theme="1"/>
        <rFont val="Times New Roman"/>
        <family val="1"/>
        <charset val="204"/>
      </rPr>
      <t>ć</t>
    </r>
    <r>
      <rPr>
        <b/>
        <sz val="8"/>
        <color theme="1"/>
        <rFont val="Microsoft New Tai Lue"/>
        <family val="2"/>
      </rPr>
      <t>enje ESIR+ LPFR - BIZNIS BOX</t>
    </r>
  </si>
  <si>
    <r>
      <t>Mese</t>
    </r>
    <r>
      <rPr>
        <b/>
        <sz val="8"/>
        <color theme="1"/>
        <rFont val="Microsoft Sans Serif"/>
        <family val="2"/>
        <charset val="204"/>
      </rPr>
      <t>č</t>
    </r>
    <r>
      <rPr>
        <b/>
        <sz val="8"/>
        <color theme="1"/>
        <rFont val="Microsoft New Tai Lue"/>
        <family val="2"/>
      </rPr>
      <t>ni net paket</t>
    </r>
  </si>
  <si>
    <r>
      <t>Mese</t>
    </r>
    <r>
      <rPr>
        <b/>
        <sz val="8"/>
        <color theme="1"/>
        <rFont val="Microsoft Sans Serif"/>
        <family val="2"/>
        <charset val="204"/>
      </rPr>
      <t>č</t>
    </r>
    <r>
      <rPr>
        <b/>
        <sz val="8"/>
        <color theme="1"/>
        <rFont val="Microsoft New Tai Lue"/>
        <family val="2"/>
      </rPr>
      <t>ni licenca za karti</t>
    </r>
    <r>
      <rPr>
        <b/>
        <sz val="8"/>
        <color theme="1"/>
        <rFont val="Microsoft Sans Serif"/>
        <family val="2"/>
        <charset val="204"/>
      </rPr>
      <t>č</t>
    </r>
    <r>
      <rPr>
        <b/>
        <sz val="8"/>
        <color theme="1"/>
        <rFont val="Microsoft New Tai Lue"/>
        <family val="2"/>
      </rPr>
      <t>no pla</t>
    </r>
    <r>
      <rPr>
        <b/>
        <sz val="8"/>
        <color theme="1"/>
        <rFont val="Microsoft Sans Serif"/>
        <family val="2"/>
        <charset val="204"/>
      </rPr>
      <t>ć</t>
    </r>
    <r>
      <rPr>
        <b/>
        <sz val="8"/>
        <color theme="1"/>
        <rFont val="Microsoft New Tai Lue"/>
        <family val="2"/>
      </rPr>
      <t>anje</t>
    </r>
  </si>
  <si>
    <r>
      <t>Mese</t>
    </r>
    <r>
      <rPr>
        <b/>
        <sz val="8"/>
        <color theme="1"/>
        <rFont val="Microsoft Sans Serif"/>
        <family val="2"/>
        <charset val="204"/>
      </rPr>
      <t>č</t>
    </r>
    <r>
      <rPr>
        <b/>
        <sz val="8"/>
        <color theme="1"/>
        <rFont val="Microsoft New Tai Lue"/>
        <family val="2"/>
      </rPr>
      <t>na licenca za eFakture</t>
    </r>
  </si>
  <si>
    <r>
      <t>Mese</t>
    </r>
    <r>
      <rPr>
        <b/>
        <sz val="8"/>
        <color theme="1"/>
        <rFont val="Microsoft Sans Serif"/>
        <family val="2"/>
        <charset val="204"/>
      </rPr>
      <t>č</t>
    </r>
    <r>
      <rPr>
        <b/>
        <sz val="8"/>
        <color theme="1"/>
        <rFont val="Microsoft New Tai Lue"/>
        <family val="2"/>
      </rPr>
      <t>na tehni</t>
    </r>
    <r>
      <rPr>
        <b/>
        <sz val="8"/>
        <color theme="1"/>
        <rFont val="Microsoft Sans Serif"/>
        <family val="2"/>
        <charset val="204"/>
      </rPr>
      <t>č</t>
    </r>
    <r>
      <rPr>
        <b/>
        <sz val="8"/>
        <color theme="1"/>
        <rFont val="Microsoft New Tai Lue"/>
        <family val="2"/>
      </rPr>
      <t>ka podrška uz fiskalni paket</t>
    </r>
  </si>
  <si>
    <r>
      <t>Mese</t>
    </r>
    <r>
      <rPr>
        <b/>
        <sz val="8"/>
        <color theme="1"/>
        <rFont val="Microsoft Sans Serif"/>
        <family val="2"/>
        <charset val="204"/>
      </rPr>
      <t>č</t>
    </r>
    <r>
      <rPr>
        <b/>
        <sz val="8"/>
        <color theme="1"/>
        <rFont val="Microsoft New Tai Lue"/>
        <family val="2"/>
      </rPr>
      <t>na tehni</t>
    </r>
    <r>
      <rPr>
        <b/>
        <sz val="8"/>
        <color theme="1"/>
        <rFont val="Microsoft Sans Serif"/>
        <family val="2"/>
        <charset val="204"/>
      </rPr>
      <t>č</t>
    </r>
    <r>
      <rPr>
        <b/>
        <sz val="8"/>
        <color theme="1"/>
        <rFont val="Microsoft New Tai Lue"/>
        <family val="2"/>
      </rPr>
      <t>ka podrška servisa paušal</t>
    </r>
  </si>
  <si>
    <r>
      <t>Servisna podrška - mese</t>
    </r>
    <r>
      <rPr>
        <b/>
        <sz val="8"/>
        <color theme="1"/>
        <rFont val="Microsoft Sans Serif"/>
        <family val="2"/>
        <charset val="204"/>
      </rPr>
      <t>č</t>
    </r>
    <r>
      <rPr>
        <b/>
        <sz val="8"/>
        <color theme="1"/>
        <rFont val="Microsoft New Tai Lue"/>
        <family val="2"/>
      </rPr>
      <t>no održavanje</t>
    </r>
  </si>
  <si>
    <t>Aktivacija licence</t>
  </si>
  <si>
    <t>Reaktivacija licence</t>
  </si>
  <si>
    <t>Deaktivacija licence</t>
  </si>
  <si>
    <t>Ostale servisne intervencije po satu</t>
  </si>
  <si>
    <t>Servisiranje mreže i opreme po satu</t>
  </si>
  <si>
    <t>Servisiranje fiskalne i pos tehnike po satu</t>
  </si>
  <si>
    <r>
      <t>Servisiranje ra</t>
    </r>
    <r>
      <rPr>
        <b/>
        <sz val="8"/>
        <color theme="1"/>
        <rFont val="Microsoft Sans Serif"/>
        <family val="2"/>
        <charset val="204"/>
      </rPr>
      <t>č</t>
    </r>
    <r>
      <rPr>
        <b/>
        <sz val="8"/>
        <color theme="1"/>
        <rFont val="Microsoft New Tai Lue"/>
        <family val="2"/>
      </rPr>
      <t>unara i prate</t>
    </r>
    <r>
      <rPr>
        <b/>
        <sz val="8"/>
        <color theme="1"/>
        <rFont val="Microsoft Sans Serif"/>
        <family val="2"/>
        <charset val="204"/>
      </rPr>
      <t>ć</t>
    </r>
    <r>
      <rPr>
        <b/>
        <sz val="8"/>
        <color theme="1"/>
        <rFont val="Microsoft New Tai Lue"/>
        <family val="2"/>
      </rPr>
      <t>e opreme po satu</t>
    </r>
  </si>
  <si>
    <r>
      <t>Servisiranje birotehni</t>
    </r>
    <r>
      <rPr>
        <b/>
        <sz val="8"/>
        <color theme="1"/>
        <rFont val="Microsoft Sans Serif"/>
        <family val="2"/>
        <charset val="204"/>
      </rPr>
      <t>č</t>
    </r>
    <r>
      <rPr>
        <b/>
        <sz val="8"/>
        <color theme="1"/>
        <rFont val="Microsoft New Tai Lue"/>
        <family val="2"/>
      </rPr>
      <t>ke opreme po satu</t>
    </r>
  </si>
  <si>
    <t>Instalacija softvera i drajvera po satu</t>
  </si>
  <si>
    <t>Reinstalacija softvera i drajvera po satu</t>
  </si>
  <si>
    <t>Reset</t>
  </si>
  <si>
    <t>Potvrda servisa</t>
  </si>
  <si>
    <r>
      <t>Preventivni pregled - provera funkcionalne i tehni</t>
    </r>
    <r>
      <rPr>
        <b/>
        <sz val="8"/>
        <color theme="1"/>
        <rFont val="Calibri"/>
        <family val="2"/>
        <charset val="204"/>
      </rPr>
      <t>č</t>
    </r>
    <r>
      <rPr>
        <b/>
        <sz val="8"/>
        <color theme="1"/>
        <rFont val="Microsoft New Tai Lue"/>
        <family val="2"/>
      </rPr>
      <t>ke ispravnosti ure</t>
    </r>
    <r>
      <rPr>
        <b/>
        <sz val="8"/>
        <color theme="1"/>
        <rFont val="Calibri"/>
        <family val="2"/>
        <charset val="204"/>
      </rPr>
      <t>đ</t>
    </r>
    <r>
      <rPr>
        <b/>
        <sz val="8"/>
        <color theme="1"/>
        <rFont val="Microsoft New Tai Lue"/>
        <family val="2"/>
      </rPr>
      <t xml:space="preserve">aja, </t>
    </r>
    <r>
      <rPr>
        <b/>
        <sz val="8"/>
        <color theme="1"/>
        <rFont val="Times New Roman"/>
        <family val="1"/>
        <charset val="204"/>
      </rPr>
      <t>č</t>
    </r>
    <r>
      <rPr>
        <b/>
        <sz val="8"/>
        <color theme="1"/>
        <rFont val="Microsoft New Tai Lue"/>
        <family val="2"/>
      </rPr>
      <t>iš</t>
    </r>
    <r>
      <rPr>
        <b/>
        <sz val="8"/>
        <color theme="1"/>
        <rFont val="Times New Roman"/>
        <family val="1"/>
        <charset val="204"/>
      </rPr>
      <t>ć</t>
    </r>
    <r>
      <rPr>
        <b/>
        <sz val="8"/>
        <color theme="1"/>
        <rFont val="Microsoft New Tai Lue"/>
        <family val="2"/>
      </rPr>
      <t>enje i test po specifikaciji proizvo</t>
    </r>
    <r>
      <rPr>
        <b/>
        <sz val="8"/>
        <color theme="1"/>
        <rFont val="Times New Roman"/>
        <family val="1"/>
        <charset val="204"/>
      </rPr>
      <t>đ</t>
    </r>
    <r>
      <rPr>
        <b/>
        <sz val="8"/>
        <color theme="1"/>
        <rFont val="Microsoft New Tai Lue"/>
        <family val="2"/>
      </rPr>
      <t>a</t>
    </r>
    <r>
      <rPr>
        <b/>
        <sz val="8"/>
        <color theme="1"/>
        <rFont val="Times New Roman"/>
        <family val="1"/>
        <charset val="204"/>
      </rPr>
      <t>č</t>
    </r>
    <r>
      <rPr>
        <b/>
        <sz val="8"/>
        <color theme="1"/>
        <rFont val="Microsoft New Tai Lue"/>
        <family val="2"/>
      </rPr>
      <t>a</t>
    </r>
  </si>
  <si>
    <t>Defektaža</t>
  </si>
  <si>
    <r>
      <t>Iš</t>
    </r>
    <r>
      <rPr>
        <b/>
        <sz val="8"/>
        <color theme="1"/>
        <rFont val="Times New Roman"/>
        <family val="1"/>
        <charset val="204"/>
      </rPr>
      <t>ć</t>
    </r>
    <r>
      <rPr>
        <b/>
        <sz val="8"/>
        <color theme="1"/>
        <rFont val="Microsoft New Tai Lue"/>
        <family val="2"/>
      </rPr>
      <t>itavanje ra</t>
    </r>
    <r>
      <rPr>
        <b/>
        <sz val="8"/>
        <color theme="1"/>
        <rFont val="Times New Roman"/>
        <family val="1"/>
        <charset val="204"/>
      </rPr>
      <t>č</t>
    </r>
    <r>
      <rPr>
        <b/>
        <sz val="8"/>
        <color theme="1"/>
        <rFont val="Microsoft New Tai Lue"/>
        <family val="2"/>
      </rPr>
      <t>una ure</t>
    </r>
    <r>
      <rPr>
        <b/>
        <sz val="8"/>
        <color theme="1"/>
        <rFont val="Times New Roman"/>
        <family val="1"/>
        <charset val="204"/>
      </rPr>
      <t>đ</t>
    </r>
    <r>
      <rPr>
        <b/>
        <sz val="8"/>
        <color theme="1"/>
        <rFont val="Microsoft New Tai Lue"/>
        <family val="2"/>
      </rPr>
      <t>aja sa prenosom na SUF po satu</t>
    </r>
  </si>
  <si>
    <r>
      <t xml:space="preserve">Setovanje bar-kod </t>
    </r>
    <r>
      <rPr>
        <b/>
        <sz val="8"/>
        <color theme="1"/>
        <rFont val="Times New Roman"/>
        <family val="1"/>
        <charset val="204"/>
      </rPr>
      <t>č</t>
    </r>
    <r>
      <rPr>
        <b/>
        <sz val="8"/>
        <color theme="1"/>
        <rFont val="Microsoft New Tai Lue"/>
        <family val="2"/>
      </rPr>
      <t>ita</t>
    </r>
    <r>
      <rPr>
        <b/>
        <sz val="8"/>
        <color theme="1"/>
        <rFont val="Times New Roman"/>
        <family val="1"/>
        <charset val="204"/>
      </rPr>
      <t>č</t>
    </r>
    <r>
      <rPr>
        <b/>
        <sz val="8"/>
        <color theme="1"/>
        <rFont val="Microsoft New Tai Lue"/>
        <family val="2"/>
      </rPr>
      <t>a</t>
    </r>
  </si>
  <si>
    <t>Setovanje internet konekcije</t>
  </si>
  <si>
    <r>
      <t>Setovanje na</t>
    </r>
    <r>
      <rPr>
        <b/>
        <sz val="8"/>
        <color theme="1"/>
        <rFont val="Times New Roman"/>
        <family val="1"/>
        <charset val="204"/>
      </rPr>
      <t>č</t>
    </r>
    <r>
      <rPr>
        <b/>
        <sz val="8"/>
        <color theme="1"/>
        <rFont val="Microsoft New Tai Lue"/>
        <family val="2"/>
      </rPr>
      <t>ina pla</t>
    </r>
    <r>
      <rPr>
        <b/>
        <sz val="8"/>
        <color theme="1"/>
        <rFont val="Times New Roman"/>
        <family val="1"/>
        <charset val="204"/>
      </rPr>
      <t>ć</t>
    </r>
    <r>
      <rPr>
        <b/>
        <sz val="8"/>
        <color theme="1"/>
        <rFont val="Microsoft New Tai Lue"/>
        <family val="2"/>
      </rPr>
      <t>anja</t>
    </r>
  </si>
  <si>
    <t>Zamena displeja</t>
  </si>
  <si>
    <r>
      <t>Zamena mati</t>
    </r>
    <r>
      <rPr>
        <b/>
        <sz val="8"/>
        <color theme="1"/>
        <rFont val="Times New Roman"/>
        <family val="1"/>
        <charset val="204"/>
      </rPr>
      <t>č</t>
    </r>
    <r>
      <rPr>
        <b/>
        <sz val="8"/>
        <color theme="1"/>
        <rFont val="Microsoft New Tai Lue"/>
        <family val="2"/>
      </rPr>
      <t>ne plo</t>
    </r>
    <r>
      <rPr>
        <b/>
        <sz val="8"/>
        <color theme="1"/>
        <rFont val="Times New Roman"/>
        <family val="1"/>
        <charset val="204"/>
      </rPr>
      <t>č</t>
    </r>
    <r>
      <rPr>
        <b/>
        <sz val="8"/>
        <color theme="1"/>
        <rFont val="Microsoft New Tai Lue"/>
        <family val="2"/>
      </rPr>
      <t>e</t>
    </r>
  </si>
  <si>
    <t>Zamena memorijske kartice</t>
  </si>
  <si>
    <t>Zamena baterije</t>
  </si>
  <si>
    <r>
      <t>Zamena seka</t>
    </r>
    <r>
      <rPr>
        <b/>
        <sz val="8"/>
        <color theme="1"/>
        <rFont val="Times New Roman"/>
        <family val="1"/>
        <charset val="204"/>
      </rPr>
      <t>č</t>
    </r>
    <r>
      <rPr>
        <b/>
        <sz val="8"/>
        <color theme="1"/>
        <rFont val="Microsoft New Tai Lue"/>
        <family val="2"/>
      </rPr>
      <t>a papira kase</t>
    </r>
  </si>
  <si>
    <r>
      <t>Zamena seka</t>
    </r>
    <r>
      <rPr>
        <b/>
        <sz val="8"/>
        <color theme="1"/>
        <rFont val="Times New Roman"/>
        <family val="1"/>
        <charset val="204"/>
      </rPr>
      <t>č</t>
    </r>
    <r>
      <rPr>
        <b/>
        <sz val="8"/>
        <color theme="1"/>
        <rFont val="Microsoft New Tai Lue"/>
        <family val="2"/>
      </rPr>
      <t>a papira printera</t>
    </r>
  </si>
  <si>
    <r>
      <t>Zamena štampa</t>
    </r>
    <r>
      <rPr>
        <b/>
        <sz val="8"/>
        <color theme="1"/>
        <rFont val="Times New Roman"/>
        <family val="1"/>
        <charset val="204"/>
      </rPr>
      <t>č</t>
    </r>
    <r>
      <rPr>
        <b/>
        <sz val="8"/>
        <color theme="1"/>
        <rFont val="Microsoft New Tai Lue"/>
        <family val="2"/>
      </rPr>
      <t>ke jedinice kase</t>
    </r>
  </si>
  <si>
    <r>
      <t>Zamena štampa</t>
    </r>
    <r>
      <rPr>
        <b/>
        <sz val="8"/>
        <color theme="1"/>
        <rFont val="Times New Roman"/>
        <family val="1"/>
        <charset val="204"/>
      </rPr>
      <t>č</t>
    </r>
    <r>
      <rPr>
        <b/>
        <sz val="8"/>
        <color theme="1"/>
        <rFont val="Microsoft New Tai Lue"/>
        <family val="2"/>
      </rPr>
      <t>ke jedinice printeri</t>
    </r>
  </si>
  <si>
    <t>Zamena tastature</t>
  </si>
  <si>
    <t>Svega:</t>
  </si>
  <si>
    <t>Naziv uređaja ESIR/LPFR</t>
  </si>
  <si>
    <t>Digitron IST - Z91 Allegra</t>
  </si>
  <si>
    <t>Digitron IST - Z100 Allegra</t>
  </si>
  <si>
    <t>Teron Urovo</t>
  </si>
  <si>
    <t>Teron SP101A</t>
  </si>
  <si>
    <t>Teron C11+58mm printer</t>
  </si>
  <si>
    <t>Teron Sunmi D2</t>
  </si>
  <si>
    <t>Teron TPS680 + 58mm printer</t>
  </si>
  <si>
    <t>Teron na mobilnom  / usb+t</t>
  </si>
  <si>
    <t>Teron na računaru    / usb+t</t>
  </si>
  <si>
    <t>Teron BlueCash 50 INT Raster</t>
  </si>
  <si>
    <t>Teron BlueCash 500 INT Raster</t>
  </si>
  <si>
    <t>INT Raster DP-150MX</t>
  </si>
  <si>
    <t>INT Raster WP-50</t>
  </si>
  <si>
    <t>INT Raster WP-500</t>
  </si>
  <si>
    <t>Geneko SuperCash +</t>
  </si>
  <si>
    <t xml:space="preserve">Biznis Box na računaru / usb+t </t>
  </si>
  <si>
    <t>Nabavna cena</t>
  </si>
  <si>
    <t>Cena sa 20% marže</t>
  </si>
  <si>
    <t>Preporučena cena</t>
  </si>
  <si>
    <t>Cena uređaja</t>
  </si>
  <si>
    <t>Cena mesečne licence</t>
  </si>
  <si>
    <t>Cena mesečne  tehničke podrške uz lpfr</t>
  </si>
  <si>
    <t>Korekcija tehničke podrške</t>
  </si>
  <si>
    <t>Ukupna cena licenca + podrška mesečno</t>
  </si>
  <si>
    <t xml:space="preserve">Cena startnog paketa </t>
  </si>
  <si>
    <t>Cena šestomesečnog paketa ESIR/LPFR + tehnička podrška</t>
  </si>
  <si>
    <t>Ukupna cena starta novog korisnika sa uređajem i licencama 6mes</t>
  </si>
  <si>
    <t>RSD 22.116,00</t>
  </si>
  <si>
    <t>RSD 32.388,00</t>
  </si>
  <si>
    <t>RSD 17.280,00</t>
  </si>
  <si>
    <t>RSD 36.000,00</t>
  </si>
  <si>
    <t>RSD 37.440,00</t>
  </si>
  <si>
    <t>RSD 42.480,00</t>
  </si>
  <si>
    <t>RSD 44.640,00</t>
  </si>
  <si>
    <t xml:space="preserve"> </t>
  </si>
  <si>
    <t>RSD 10.368,00</t>
  </si>
  <si>
    <t>RSD 23.988,00</t>
  </si>
  <si>
    <t>RSD 46.728,00</t>
  </si>
  <si>
    <t>RSD 20.691,00</t>
  </si>
  <si>
    <t>INT Raster DP-250MX</t>
  </si>
  <si>
    <t>RSD 19.647,00</t>
  </si>
  <si>
    <t>RSD 21.141,00</t>
  </si>
  <si>
    <t>RSD 27.441,00</t>
  </si>
  <si>
    <t>RSD 21.060,00</t>
  </si>
  <si>
    <t>RSD 28.800,00</t>
  </si>
  <si>
    <t>Vrednost servisiranja</t>
  </si>
  <si>
    <t>SRĐAN BELONIĆ PR                                                                                             SERVIS ELEKTRONIKE                                                                                   FISKLALNI I POS SISTEMI PRO TIM                                                                     pib: 106905916  m.br.: 62360615  www.protimkladovo.net    22.septembar 80 Kladovo</t>
  </si>
  <si>
    <t>SERVIS            zatražen dana:</t>
  </si>
  <si>
    <t>SERVIS             započet dana:</t>
  </si>
  <si>
    <t>SERVIS             završen dana:</t>
  </si>
  <si>
    <t>x</t>
  </si>
  <si>
    <t>Predračun</t>
  </si>
  <si>
    <t>Predmet predračuna:</t>
  </si>
  <si>
    <t>Predračun          izdat dana:</t>
  </si>
  <si>
    <t>Rok važenja  (ponude) predračuna:</t>
  </si>
  <si>
    <t>tekući račun: 205-182197-92</t>
  </si>
  <si>
    <t xml:space="preserve">Opis ponude: </t>
  </si>
  <si>
    <t>Predračun primio / odobrio /:</t>
  </si>
  <si>
    <t>Dodatne napomene:</t>
  </si>
  <si>
    <t>Startni paket fiskalizacije:</t>
  </si>
  <si>
    <t>Zahtev za izdavanjem bezbednosnog elementa</t>
  </si>
  <si>
    <t>Prijava poslovnog prostora</t>
  </si>
  <si>
    <t>Preuzimanje bezbednosnog elementa u nadležnoj filijali Poreske uprave</t>
  </si>
  <si>
    <t>Aktivacija bezbednosnog elementa</t>
  </si>
  <si>
    <t>Odjava poslovnog prostora</t>
  </si>
  <si>
    <t>Odjava bezbednosnog elementa</t>
  </si>
  <si>
    <t>Vraćanje bezbednosnog elementa u nadležnoj filijali Poreske uprave</t>
  </si>
  <si>
    <t>Demontaža bezbednosnog elementa</t>
  </si>
  <si>
    <t>7 dana od dana izdavanja</t>
  </si>
  <si>
    <t>Vrednost ponude ( predračuna )</t>
  </si>
  <si>
    <t>Defisk paket:</t>
  </si>
  <si>
    <t xml:space="preserve">Predračun izdao: </t>
  </si>
  <si>
    <t>START 1</t>
  </si>
  <si>
    <t>DEFISK2</t>
  </si>
  <si>
    <t>Fiskalni uređaj i prateća oprema:</t>
  </si>
  <si>
    <t>15 dana od dana izdavanja</t>
  </si>
  <si>
    <t>Licenca za korišćenje ESIR+LPFR za prvi mesec korišćenja</t>
  </si>
  <si>
    <t>Licenca za korišćenje ESIR+LPFR paket tromesečni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</si>
</sst>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дин.&quot;"/>
    <numFmt numFmtId="165" formatCode="[$RSD]\ #,##0.00;[$RSD]\ \-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rgb="FF3F3F3F"/>
      <name val="Calibri"/>
      <family val="2"/>
      <charset val="204"/>
      <scheme val="minor"/>
    </font>
    <font>
      <b/>
      <sz val="8"/>
      <color theme="1"/>
      <name val="Microsoft New Tai Lue"/>
      <family val="2"/>
    </font>
    <font>
      <b/>
      <sz val="8"/>
      <color theme="1"/>
      <name val="Microsoft Sans Serif"/>
      <family val="2"/>
      <charset val="204"/>
    </font>
    <font>
      <b/>
      <sz val="8"/>
      <name val="Microsoft New Tai Lue"/>
      <family val="2"/>
    </font>
    <font>
      <b/>
      <sz val="8"/>
      <color theme="0"/>
      <name val="Microsoft New Tai Lue"/>
      <family val="2"/>
    </font>
    <font>
      <b/>
      <sz val="5"/>
      <color theme="1"/>
      <name val="Microsoft New Tai Lue"/>
      <family val="2"/>
    </font>
    <font>
      <b/>
      <sz val="6"/>
      <color theme="1"/>
      <name val="Microsoft New Tai Lue"/>
      <family val="2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3F3F3F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rgb="FF3F3F3F"/>
      <name val="Calibri"/>
      <family val="2"/>
      <scheme val="minor"/>
    </font>
    <font>
      <sz val="8"/>
      <color rgb="FF3F3F3F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27BD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6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3F3F3F"/>
      </bottom>
      <diagonal/>
    </border>
    <border>
      <left/>
      <right style="thin">
        <color indexed="64"/>
      </right>
      <top style="thin">
        <color rgb="FF3F3F3F"/>
      </top>
      <bottom/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/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3F3F3F"/>
      </top>
      <bottom/>
      <diagonal/>
    </border>
    <border>
      <left style="thin">
        <color rgb="FF3F3F3F"/>
      </left>
      <right/>
      <top style="thin">
        <color indexed="64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rgb="FF3F3F3F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2" applyNumberFormat="0" applyAlignment="0" applyProtection="0"/>
    <xf numFmtId="0" fontId="3" fillId="2" borderId="1" applyNumberFormat="0" applyAlignment="0" applyProtection="0"/>
  </cellStyleXfs>
  <cellXfs count="20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0" xfId="1" applyFill="1" applyBorder="1" applyAlignment="1">
      <alignment vertical="center"/>
    </xf>
    <xf numFmtId="0" fontId="0" fillId="0" borderId="17" xfId="0" applyBorder="1" applyAlignment="1">
      <alignment vertical="center"/>
    </xf>
    <xf numFmtId="0" fontId="2" fillId="0" borderId="0" xfId="1" applyFill="1" applyBorder="1" applyAlignment="1">
      <alignment vertical="center"/>
    </xf>
    <xf numFmtId="0" fontId="2" fillId="0" borderId="0" xfId="1" applyFill="1" applyBorder="1" applyAlignment="1">
      <alignment horizontal="center" vertical="center"/>
    </xf>
    <xf numFmtId="0" fontId="2" fillId="0" borderId="10" xfId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right" vertical="center" wrapText="1"/>
    </xf>
    <xf numFmtId="0" fontId="8" fillId="4" borderId="45" xfId="0" applyFont="1" applyFill="1" applyBorder="1" applyAlignment="1">
      <alignment horizontal="right" vertical="center" wrapText="1"/>
    </xf>
    <xf numFmtId="0" fontId="10" fillId="0" borderId="45" xfId="0" applyFont="1" applyBorder="1" applyAlignment="1">
      <alignment horizontal="right" vertical="center"/>
    </xf>
    <xf numFmtId="0" fontId="11" fillId="5" borderId="45" xfId="0" applyFont="1" applyFill="1" applyBorder="1" applyAlignment="1">
      <alignment horizontal="right" vertical="center"/>
    </xf>
    <xf numFmtId="0" fontId="11" fillId="6" borderId="45" xfId="0" applyFont="1" applyFill="1" applyBorder="1" applyAlignment="1">
      <alignment horizontal="right" vertical="center"/>
    </xf>
    <xf numFmtId="0" fontId="8" fillId="4" borderId="45" xfId="0" applyFont="1" applyFill="1" applyBorder="1" applyAlignment="1">
      <alignment horizontal="right" vertical="center"/>
    </xf>
    <xf numFmtId="0" fontId="8" fillId="0" borderId="46" xfId="0" applyFont="1" applyBorder="1" applyAlignment="1">
      <alignment horizontal="center" vertical="center"/>
    </xf>
    <xf numFmtId="0" fontId="8" fillId="4" borderId="47" xfId="0" applyFont="1" applyFill="1" applyBorder="1" applyAlignment="1">
      <alignment horizontal="right" vertical="center"/>
    </xf>
    <xf numFmtId="0" fontId="0" fillId="0" borderId="35" xfId="0" applyBorder="1" applyAlignment="1">
      <alignment vertical="center"/>
    </xf>
    <xf numFmtId="0" fontId="16" fillId="0" borderId="5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7" fillId="0" borderId="0" xfId="0" applyFont="1"/>
    <xf numFmtId="0" fontId="18" fillId="0" borderId="44" xfId="0" applyFont="1" applyBorder="1"/>
    <xf numFmtId="165" fontId="19" fillId="0" borderId="10" xfId="0" applyNumberFormat="1" applyFont="1" applyBorder="1" applyAlignment="1">
      <alignment horizontal="right"/>
    </xf>
    <xf numFmtId="165" fontId="18" fillId="0" borderId="10" xfId="0" applyNumberFormat="1" applyFont="1" applyBorder="1" applyAlignment="1">
      <alignment horizontal="right"/>
    </xf>
    <xf numFmtId="165" fontId="19" fillId="0" borderId="56" xfId="0" applyNumberFormat="1" applyFont="1" applyBorder="1" applyAlignment="1">
      <alignment horizontal="right"/>
    </xf>
    <xf numFmtId="165" fontId="19" fillId="0" borderId="44" xfId="0" applyNumberFormat="1" applyFont="1" applyBorder="1"/>
    <xf numFmtId="165" fontId="19" fillId="0" borderId="10" xfId="0" applyNumberFormat="1" applyFont="1" applyBorder="1"/>
    <xf numFmtId="165" fontId="18" fillId="0" borderId="44" xfId="0" applyNumberFormat="1" applyFont="1" applyBorder="1" applyAlignment="1">
      <alignment horizontal="center"/>
    </xf>
    <xf numFmtId="165" fontId="18" fillId="0" borderId="10" xfId="0" applyNumberFormat="1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46" xfId="0" applyFont="1" applyBorder="1"/>
    <xf numFmtId="165" fontId="19" fillId="0" borderId="32" xfId="0" applyNumberFormat="1" applyFont="1" applyBorder="1" applyAlignment="1">
      <alignment horizontal="right"/>
    </xf>
    <xf numFmtId="165" fontId="18" fillId="0" borderId="32" xfId="0" applyNumberFormat="1" applyFont="1" applyBorder="1" applyAlignment="1">
      <alignment horizontal="right"/>
    </xf>
    <xf numFmtId="165" fontId="19" fillId="0" borderId="57" xfId="0" applyNumberFormat="1" applyFont="1" applyBorder="1" applyAlignment="1">
      <alignment horizontal="right"/>
    </xf>
    <xf numFmtId="0" fontId="2" fillId="0" borderId="44" xfId="1" applyFill="1" applyBorder="1" applyAlignment="1">
      <alignment horizontal="center" vertical="center"/>
    </xf>
    <xf numFmtId="0" fontId="2" fillId="0" borderId="46" xfId="1" applyFill="1" applyBorder="1" applyAlignment="1">
      <alignment horizontal="center" vertical="center"/>
    </xf>
    <xf numFmtId="0" fontId="2" fillId="0" borderId="32" xfId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0" xfId="1" applyFill="1" applyBorder="1" applyAlignment="1">
      <alignment horizontal="left" vertical="center"/>
    </xf>
    <xf numFmtId="0" fontId="2" fillId="0" borderId="0" xfId="1" applyFill="1" applyBorder="1" applyAlignment="1">
      <alignment horizontal="right" vertical="center"/>
    </xf>
    <xf numFmtId="14" fontId="2" fillId="0" borderId="0" xfId="1" applyNumberFormat="1" applyFill="1" applyBorder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0" fontId="7" fillId="0" borderId="10" xfId="1" applyFont="1" applyFill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7" xfId="0" applyBorder="1" applyAlignment="1">
      <alignment vertical="center"/>
    </xf>
    <xf numFmtId="164" fontId="7" fillId="0" borderId="10" xfId="1" applyNumberFormat="1" applyFont="1" applyFill="1" applyBorder="1" applyAlignment="1">
      <alignment horizontal="right" vertical="center"/>
    </xf>
    <xf numFmtId="0" fontId="7" fillId="0" borderId="32" xfId="1" applyFont="1" applyFill="1" applyBorder="1" applyAlignment="1">
      <alignment horizontal="center" vertical="center"/>
    </xf>
    <xf numFmtId="164" fontId="7" fillId="0" borderId="10" xfId="1" applyNumberFormat="1" applyFont="1" applyFill="1" applyBorder="1" applyAlignment="1">
      <alignment horizontal="center" vertical="center"/>
    </xf>
    <xf numFmtId="0" fontId="25" fillId="0" borderId="10" xfId="1" applyFont="1" applyFill="1" applyBorder="1" applyAlignment="1">
      <alignment horizontal="center" vertical="center"/>
    </xf>
    <xf numFmtId="164" fontId="25" fillId="0" borderId="10" xfId="1" applyNumberFormat="1" applyFont="1" applyFill="1" applyBorder="1" applyAlignment="1">
      <alignment horizontal="center" vertical="center"/>
    </xf>
    <xf numFmtId="0" fontId="2" fillId="0" borderId="44" xfId="1" applyFill="1" applyBorder="1" applyAlignment="1">
      <alignment horizontal="center" vertical="center"/>
    </xf>
    <xf numFmtId="0" fontId="2" fillId="0" borderId="10" xfId="1" applyFill="1" applyBorder="1" applyAlignment="1">
      <alignment horizontal="center" vertical="center"/>
    </xf>
    <xf numFmtId="0" fontId="2" fillId="0" borderId="56" xfId="1" applyFill="1" applyBorder="1" applyAlignment="1">
      <alignment horizontal="center" vertical="center"/>
    </xf>
    <xf numFmtId="0" fontId="2" fillId="0" borderId="60" xfId="1" applyFill="1" applyBorder="1" applyAlignment="1">
      <alignment horizontal="center" vertical="center"/>
    </xf>
    <xf numFmtId="0" fontId="2" fillId="0" borderId="37" xfId="1" applyFill="1" applyBorder="1" applyAlignment="1">
      <alignment horizontal="center" vertical="center"/>
    </xf>
    <xf numFmtId="0" fontId="2" fillId="0" borderId="45" xfId="1" applyFill="1" applyBorder="1" applyAlignment="1">
      <alignment horizontal="center" vertical="center"/>
    </xf>
    <xf numFmtId="164" fontId="2" fillId="0" borderId="10" xfId="1" applyNumberFormat="1" applyFill="1" applyBorder="1" applyAlignment="1">
      <alignment horizontal="right" vertical="center"/>
    </xf>
    <xf numFmtId="164" fontId="2" fillId="0" borderId="56" xfId="1" applyNumberForma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48" xfId="0" applyNumberFormat="1" applyBorder="1" applyAlignment="1">
      <alignment horizontal="right" vertical="center"/>
    </xf>
    <xf numFmtId="164" fontId="0" fillId="0" borderId="49" xfId="0" applyNumberFormat="1" applyBorder="1" applyAlignment="1">
      <alignment horizontal="right" vertical="center"/>
    </xf>
    <xf numFmtId="0" fontId="2" fillId="0" borderId="32" xfId="1" applyFill="1" applyBorder="1" applyAlignment="1">
      <alignment horizontal="center" vertical="center"/>
    </xf>
    <xf numFmtId="164" fontId="2" fillId="0" borderId="32" xfId="1" applyNumberFormat="1" applyFill="1" applyBorder="1" applyAlignment="1">
      <alignment horizontal="right" vertical="center"/>
    </xf>
    <xf numFmtId="164" fontId="2" fillId="0" borderId="57" xfId="1" applyNumberFormat="1" applyFill="1" applyBorder="1" applyAlignment="1">
      <alignment horizontal="right" vertical="center"/>
    </xf>
    <xf numFmtId="0" fontId="2" fillId="0" borderId="53" xfId="1" applyFill="1" applyBorder="1" applyAlignment="1">
      <alignment horizontal="left" vertical="center"/>
    </xf>
    <xf numFmtId="0" fontId="2" fillId="0" borderId="25" xfId="1" applyFill="1" applyBorder="1" applyAlignment="1">
      <alignment horizontal="left" vertical="center"/>
    </xf>
    <xf numFmtId="0" fontId="2" fillId="0" borderId="25" xfId="1" applyFill="1" applyBorder="1" applyAlignment="1">
      <alignment horizontal="center" vertical="center"/>
    </xf>
    <xf numFmtId="0" fontId="2" fillId="0" borderId="63" xfId="1" applyFill="1" applyBorder="1" applyAlignment="1">
      <alignment horizontal="center" vertical="center"/>
    </xf>
    <xf numFmtId="0" fontId="2" fillId="0" borderId="39" xfId="1" applyFill="1" applyBorder="1" applyAlignment="1">
      <alignment horizontal="center" vertical="center"/>
    </xf>
    <xf numFmtId="0" fontId="2" fillId="0" borderId="40" xfId="1" applyFill="1" applyBorder="1" applyAlignment="1">
      <alignment horizontal="center" vertical="center"/>
    </xf>
    <xf numFmtId="0" fontId="2" fillId="0" borderId="11" xfId="1" applyFill="1" applyBorder="1" applyAlignment="1">
      <alignment horizontal="left" vertical="center"/>
    </xf>
    <xf numFmtId="0" fontId="2" fillId="0" borderId="13" xfId="1" applyFill="1" applyBorder="1" applyAlignment="1">
      <alignment horizontal="left" vertical="center"/>
    </xf>
    <xf numFmtId="0" fontId="2" fillId="0" borderId="16" xfId="1" applyFill="1" applyBorder="1" applyAlignment="1">
      <alignment horizontal="left" vertical="center"/>
    </xf>
    <xf numFmtId="0" fontId="2" fillId="0" borderId="18" xfId="1" applyFill="1" applyBorder="1" applyAlignment="1">
      <alignment horizontal="left" vertical="center"/>
    </xf>
    <xf numFmtId="0" fontId="2" fillId="0" borderId="41" xfId="1" applyFill="1" applyBorder="1" applyAlignment="1">
      <alignment horizontal="right" vertical="center"/>
    </xf>
    <xf numFmtId="0" fontId="2" fillId="0" borderId="4" xfId="1" applyFill="1" applyBorder="1" applyAlignment="1">
      <alignment horizontal="right" vertical="center"/>
    </xf>
    <xf numFmtId="0" fontId="2" fillId="0" borderId="19" xfId="1" applyFill="1" applyBorder="1" applyAlignment="1">
      <alignment horizontal="right" vertical="center"/>
    </xf>
    <xf numFmtId="0" fontId="2" fillId="0" borderId="9" xfId="1" applyFill="1" applyBorder="1" applyAlignment="1">
      <alignment horizontal="right" vertical="center"/>
    </xf>
    <xf numFmtId="14" fontId="2" fillId="0" borderId="36" xfId="1" applyNumberFormat="1" applyFill="1" applyBorder="1" applyAlignment="1">
      <alignment horizontal="center" vertical="center"/>
    </xf>
    <xf numFmtId="0" fontId="2" fillId="0" borderId="38" xfId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11" xfId="1" applyFill="1" applyBorder="1" applyAlignment="1">
      <alignment horizontal="center" vertical="center" wrapText="1"/>
    </xf>
    <xf numFmtId="0" fontId="2" fillId="0" borderId="13" xfId="1" applyFill="1" applyBorder="1" applyAlignment="1">
      <alignment horizontal="center" vertical="center" wrapText="1"/>
    </xf>
    <xf numFmtId="0" fontId="2" fillId="0" borderId="16" xfId="1" applyFill="1" applyBorder="1" applyAlignment="1">
      <alignment horizontal="center" vertical="center" wrapText="1"/>
    </xf>
    <xf numFmtId="0" fontId="2" fillId="0" borderId="18" xfId="1" applyFill="1" applyBorder="1" applyAlignment="1">
      <alignment horizontal="center" vertical="center" wrapText="1"/>
    </xf>
    <xf numFmtId="0" fontId="2" fillId="0" borderId="11" xfId="1" applyFill="1" applyBorder="1" applyAlignment="1">
      <alignment horizontal="center" vertical="center"/>
    </xf>
    <xf numFmtId="0" fontId="2" fillId="0" borderId="12" xfId="1" applyFill="1" applyBorder="1" applyAlignment="1">
      <alignment horizontal="center" vertical="center"/>
    </xf>
    <xf numFmtId="0" fontId="2" fillId="0" borderId="13" xfId="1" applyFill="1" applyBorder="1" applyAlignment="1">
      <alignment horizontal="center" vertical="center"/>
    </xf>
    <xf numFmtId="0" fontId="2" fillId="0" borderId="16" xfId="1" applyFill="1" applyBorder="1" applyAlignment="1">
      <alignment horizontal="center" vertical="center"/>
    </xf>
    <xf numFmtId="0" fontId="2" fillId="0" borderId="17" xfId="1" applyFill="1" applyBorder="1" applyAlignment="1">
      <alignment horizontal="center" vertical="center"/>
    </xf>
    <xf numFmtId="0" fontId="2" fillId="0" borderId="18" xfId="1" applyFill="1" applyBorder="1" applyAlignment="1">
      <alignment horizontal="center" vertical="center"/>
    </xf>
    <xf numFmtId="0" fontId="2" fillId="0" borderId="6" xfId="1" applyFill="1" applyBorder="1" applyAlignment="1">
      <alignment horizontal="center" vertical="center"/>
    </xf>
    <xf numFmtId="0" fontId="2" fillId="0" borderId="4" xfId="1" applyFill="1" applyBorder="1" applyAlignment="1">
      <alignment horizontal="center" vertical="center"/>
    </xf>
    <xf numFmtId="0" fontId="2" fillId="0" borderId="20" xfId="1" applyFill="1" applyBorder="1" applyAlignment="1">
      <alignment horizontal="center" vertical="center"/>
    </xf>
    <xf numFmtId="0" fontId="2" fillId="0" borderId="8" xfId="1" applyFill="1" applyBorder="1" applyAlignment="1">
      <alignment horizontal="center" vertical="center"/>
    </xf>
    <xf numFmtId="0" fontId="2" fillId="0" borderId="5" xfId="1" applyFill="1" applyBorder="1" applyAlignment="1">
      <alignment horizontal="center" vertical="center"/>
    </xf>
    <xf numFmtId="0" fontId="2" fillId="0" borderId="21" xfId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3" borderId="26" xfId="2" applyFont="1" applyFill="1" applyBorder="1" applyAlignment="1">
      <alignment horizontal="center" vertical="center"/>
    </xf>
    <xf numFmtId="0" fontId="4" fillId="3" borderId="27" xfId="2" applyFont="1" applyFill="1" applyBorder="1" applyAlignment="1">
      <alignment horizontal="center" vertical="center"/>
    </xf>
    <xf numFmtId="0" fontId="4" fillId="3" borderId="28" xfId="2" applyFont="1" applyFill="1" applyBorder="1" applyAlignment="1">
      <alignment horizontal="center" vertical="center"/>
    </xf>
    <xf numFmtId="0" fontId="4" fillId="3" borderId="58" xfId="2" applyFont="1" applyFill="1" applyBorder="1" applyAlignment="1">
      <alignment horizontal="center" vertical="center"/>
    </xf>
    <xf numFmtId="0" fontId="4" fillId="3" borderId="59" xfId="2" applyFont="1" applyFill="1" applyBorder="1" applyAlignment="1">
      <alignment horizontal="center" vertical="center"/>
    </xf>
    <xf numFmtId="0" fontId="20" fillId="0" borderId="52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20" fillId="0" borderId="15" xfId="1" applyFont="1" applyFill="1" applyBorder="1" applyAlignment="1">
      <alignment horizontal="center" vertical="center" wrapText="1"/>
    </xf>
    <xf numFmtId="0" fontId="20" fillId="0" borderId="61" xfId="1" applyFont="1" applyFill="1" applyBorder="1" applyAlignment="1">
      <alignment horizontal="center" vertical="center" wrapText="1"/>
    </xf>
    <xf numFmtId="0" fontId="20" fillId="0" borderId="34" xfId="1" applyFont="1" applyFill="1" applyBorder="1" applyAlignment="1">
      <alignment horizontal="center" vertical="center" wrapText="1"/>
    </xf>
    <xf numFmtId="0" fontId="20" fillId="0" borderId="62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6" xfId="1" applyFill="1" applyBorder="1" applyAlignment="1">
      <alignment horizontal="center" vertical="center" wrapText="1"/>
    </xf>
    <xf numFmtId="0" fontId="2" fillId="0" borderId="7" xfId="1" applyFill="1" applyBorder="1" applyAlignment="1">
      <alignment horizontal="center" vertical="center" wrapText="1"/>
    </xf>
    <xf numFmtId="0" fontId="2" fillId="0" borderId="8" xfId="1" applyFill="1" applyBorder="1" applyAlignment="1">
      <alignment horizontal="center" vertical="center" wrapText="1"/>
    </xf>
    <xf numFmtId="0" fontId="2" fillId="0" borderId="9" xfId="1" applyFill="1" applyBorder="1" applyAlignment="1">
      <alignment horizontal="center" vertical="center" wrapText="1"/>
    </xf>
    <xf numFmtId="14" fontId="7" fillId="0" borderId="6" xfId="1" applyNumberFormat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3" borderId="22" xfId="2" applyFont="1" applyFill="1" applyBorder="1" applyAlignment="1">
      <alignment horizontal="center" vertical="center"/>
    </xf>
    <xf numFmtId="0" fontId="6" fillId="3" borderId="23" xfId="2" applyFont="1" applyFill="1" applyBorder="1" applyAlignment="1">
      <alignment horizontal="center" vertical="center"/>
    </xf>
    <xf numFmtId="0" fontId="6" fillId="3" borderId="24" xfId="2" applyFont="1" applyFill="1" applyBorder="1" applyAlignment="1">
      <alignment horizontal="center" vertical="center"/>
    </xf>
    <xf numFmtId="0" fontId="6" fillId="3" borderId="29" xfId="2" applyFont="1" applyFill="1" applyBorder="1" applyAlignment="1">
      <alignment horizontal="center" vertical="center"/>
    </xf>
    <xf numFmtId="0" fontId="6" fillId="3" borderId="30" xfId="2" applyFont="1" applyFill="1" applyBorder="1" applyAlignment="1">
      <alignment horizontal="center" vertical="center"/>
    </xf>
    <xf numFmtId="0" fontId="6" fillId="3" borderId="31" xfId="2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4" fontId="7" fillId="0" borderId="10" xfId="1" applyNumberFormat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10" xfId="1" applyFill="1" applyBorder="1" applyAlignment="1">
      <alignment horizontal="center" vertical="center" wrapText="1"/>
    </xf>
    <xf numFmtId="0" fontId="2" fillId="0" borderId="7" xfId="1" applyFill="1" applyBorder="1" applyAlignment="1">
      <alignment horizontal="center" vertical="center"/>
    </xf>
    <xf numFmtId="0" fontId="2" fillId="0" borderId="9" xfId="1" applyFill="1" applyBorder="1" applyAlignment="1">
      <alignment horizontal="center" vertical="center"/>
    </xf>
    <xf numFmtId="14" fontId="5" fillId="0" borderId="27" xfId="0" applyNumberFormat="1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26" xfId="0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0" fontId="2" fillId="0" borderId="4" xfId="1" applyFill="1" applyBorder="1" applyAlignment="1">
      <alignment horizontal="center" vertical="center" wrapText="1"/>
    </xf>
    <xf numFmtId="0" fontId="2" fillId="0" borderId="5" xfId="1" applyFill="1" applyBorder="1" applyAlignment="1">
      <alignment horizontal="center" vertical="center" wrapText="1"/>
    </xf>
    <xf numFmtId="0" fontId="23" fillId="0" borderId="10" xfId="1" applyFont="1" applyFill="1" applyBorder="1" applyAlignment="1">
      <alignment horizontal="center" vertical="center" wrapText="1"/>
    </xf>
    <xf numFmtId="0" fontId="2" fillId="0" borderId="0" xfId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0" xfId="1" applyFont="1" applyFill="1" applyBorder="1" applyAlignment="1">
      <alignment horizontal="right" vertical="center"/>
    </xf>
    <xf numFmtId="164" fontId="7" fillId="0" borderId="10" xfId="1" applyNumberFormat="1" applyFont="1" applyFill="1" applyBorder="1" applyAlignment="1">
      <alignment horizontal="right" vertical="center"/>
    </xf>
    <xf numFmtId="164" fontId="7" fillId="0" borderId="56" xfId="1" applyNumberFormat="1" applyFont="1" applyFill="1" applyBorder="1" applyAlignment="1">
      <alignment horizontal="right" vertical="center"/>
    </xf>
    <xf numFmtId="0" fontId="2" fillId="0" borderId="10" xfId="1" applyFill="1" applyBorder="1" applyAlignment="1">
      <alignment horizontal="left" vertical="center"/>
    </xf>
    <xf numFmtId="164" fontId="22" fillId="0" borderId="10" xfId="1" applyNumberFormat="1" applyFont="1" applyFill="1" applyBorder="1" applyAlignment="1">
      <alignment horizontal="right" vertical="center"/>
    </xf>
    <xf numFmtId="164" fontId="22" fillId="0" borderId="56" xfId="1" applyNumberFormat="1" applyFont="1" applyFill="1" applyBorder="1" applyAlignment="1">
      <alignment horizontal="right" vertical="center"/>
    </xf>
    <xf numFmtId="0" fontId="24" fillId="0" borderId="10" xfId="1" applyFont="1" applyFill="1" applyBorder="1" applyAlignment="1">
      <alignment horizontal="right" vertical="center"/>
    </xf>
    <xf numFmtId="0" fontId="20" fillId="0" borderId="36" xfId="1" applyFont="1" applyFill="1" applyBorder="1" applyAlignment="1">
      <alignment horizontal="center" vertical="center" wrapText="1"/>
    </xf>
    <xf numFmtId="0" fontId="20" fillId="0" borderId="37" xfId="1" applyFont="1" applyFill="1" applyBorder="1" applyAlignment="1">
      <alignment horizontal="center" vertical="center" wrapText="1"/>
    </xf>
    <xf numFmtId="0" fontId="20" fillId="0" borderId="38" xfId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7" fillId="0" borderId="32" xfId="1" applyFont="1" applyFill="1" applyBorder="1" applyAlignment="1">
      <alignment horizontal="right" vertical="center"/>
    </xf>
    <xf numFmtId="164" fontId="22" fillId="0" borderId="32" xfId="1" applyNumberFormat="1" applyFont="1" applyFill="1" applyBorder="1" applyAlignment="1">
      <alignment horizontal="right" vertical="center"/>
    </xf>
    <xf numFmtId="164" fontId="22" fillId="0" borderId="57" xfId="1" applyNumberFormat="1" applyFont="1" applyFill="1" applyBorder="1" applyAlignment="1">
      <alignment horizontal="right" vertical="center"/>
    </xf>
    <xf numFmtId="164" fontId="21" fillId="0" borderId="48" xfId="0" applyNumberFormat="1" applyFont="1" applyBorder="1" applyAlignment="1">
      <alignment horizontal="right" vertical="center"/>
    </xf>
    <xf numFmtId="164" fontId="21" fillId="0" borderId="49" xfId="0" applyNumberFormat="1" applyFont="1" applyBorder="1" applyAlignment="1">
      <alignment horizontal="right" vertical="center"/>
    </xf>
    <xf numFmtId="164" fontId="25" fillId="0" borderId="10" xfId="1" applyNumberFormat="1" applyFont="1" applyFill="1" applyBorder="1" applyAlignment="1">
      <alignment horizontal="right" vertical="center"/>
    </xf>
    <xf numFmtId="164" fontId="25" fillId="0" borderId="56" xfId="1" applyNumberFormat="1" applyFont="1" applyFill="1" applyBorder="1" applyAlignment="1">
      <alignment horizontal="right" vertical="center"/>
    </xf>
    <xf numFmtId="0" fontId="8" fillId="4" borderId="32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left" vertical="center" wrapText="1"/>
    </xf>
    <xf numFmtId="0" fontId="8" fillId="4" borderId="10" xfId="0" applyFont="1" applyFill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5" borderId="10" xfId="0" applyFont="1" applyFill="1" applyBorder="1" applyAlignment="1">
      <alignment vertical="center" wrapText="1"/>
    </xf>
    <xf numFmtId="0" fontId="11" fillId="6" borderId="10" xfId="0" applyFont="1" applyFill="1" applyBorder="1" applyAlignment="1">
      <alignment vertical="center" wrapText="1"/>
    </xf>
    <xf numFmtId="0" fontId="17" fillId="0" borderId="5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55" xfId="0" applyFont="1" applyBorder="1" applyAlignment="1">
      <alignment horizontal="center"/>
    </xf>
  </cellXfs>
  <cellStyles count="3">
    <cellStyle name="Izlaz" xfId="1" builtinId="21"/>
    <cellStyle name="Izračunavanje" xfId="2" builtinId="22"/>
    <cellStyle name="Normalan" xfId="0" builtinId="0"/>
  </cellStyles>
  <dxfs count="0"/>
  <tableStyles count="0" defaultTableStyle="TableStyleMedium2" defaultPivotStyle="PivotStyleLight16"/>
  <colors>
    <mruColors>
      <color rgb="FF27B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r&#273;an%20Beloni&#263;\Desktop\Tabela%20cena%20licenci,%20ure&#273;aja%20i%20usluga%202025.xlsx" TargetMode="External"/><Relationship Id="rId1" Type="http://schemas.openxmlformats.org/officeDocument/2006/relationships/externalLinkPath" Target="file:///C:\Users\Sr&#273;an%20Beloni&#263;\Desktop\Tabela%20cena%20licenci,%20ure&#273;aja%20i%20uslug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novnik usluga "/>
      <sheetName val="Kase + licence"/>
      <sheetName val="Kase + licence korisnici"/>
    </sheetNames>
    <sheetDataSet>
      <sheetData sheetId="0">
        <row r="24">
          <cell r="D24">
            <v>9890</v>
          </cell>
        </row>
        <row r="47">
          <cell r="D47">
            <v>1490</v>
          </cell>
        </row>
        <row r="51">
          <cell r="D51">
            <v>1090</v>
          </cell>
        </row>
        <row r="53">
          <cell r="D53">
            <v>890</v>
          </cell>
        </row>
        <row r="54">
          <cell r="D54">
            <v>590</v>
          </cell>
        </row>
        <row r="55">
          <cell r="D55">
            <v>2490</v>
          </cell>
        </row>
        <row r="61">
          <cell r="D61">
            <v>120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– 2022 tema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FD71A-4DD7-42AE-A8A2-A2833A8D6F69}">
  <dimension ref="A1:J48"/>
  <sheetViews>
    <sheetView topLeftCell="A28" zoomScale="150" zoomScaleNormal="150" workbookViewId="0">
      <selection activeCell="K1" sqref="K1"/>
    </sheetView>
  </sheetViews>
  <sheetFormatPr defaultColWidth="8.7265625" defaultRowHeight="14.5" x14ac:dyDescent="0.35"/>
  <cols>
    <col min="1" max="13" width="8.7265625" style="1"/>
    <col min="14" max="14" width="41.1796875" style="1" customWidth="1"/>
    <col min="15" max="16384" width="8.7265625" style="1"/>
  </cols>
  <sheetData>
    <row r="1" spans="1:10" x14ac:dyDescent="0.35">
      <c r="A1" s="118" t="s">
        <v>3</v>
      </c>
      <c r="B1" s="116"/>
      <c r="C1" s="116"/>
      <c r="D1" s="116"/>
      <c r="E1" s="119"/>
      <c r="F1" s="115" t="s">
        <v>4</v>
      </c>
      <c r="G1" s="116"/>
      <c r="H1" s="116"/>
      <c r="I1" s="116"/>
      <c r="J1" s="117"/>
    </row>
    <row r="2" spans="1:10" x14ac:dyDescent="0.35">
      <c r="A2" s="120" t="s">
        <v>142</v>
      </c>
      <c r="B2" s="121"/>
      <c r="C2" s="121"/>
      <c r="D2" s="121"/>
      <c r="E2" s="122"/>
      <c r="F2" s="144"/>
      <c r="G2" s="145"/>
      <c r="H2" s="145"/>
      <c r="I2" s="145"/>
      <c r="J2" s="146"/>
    </row>
    <row r="3" spans="1:10" x14ac:dyDescent="0.35">
      <c r="A3" s="120"/>
      <c r="B3" s="121"/>
      <c r="C3" s="121"/>
      <c r="D3" s="121"/>
      <c r="E3" s="122"/>
      <c r="F3" s="144"/>
      <c r="G3" s="145"/>
      <c r="H3" s="145"/>
      <c r="I3" s="145"/>
      <c r="J3" s="146"/>
    </row>
    <row r="4" spans="1:10" x14ac:dyDescent="0.35">
      <c r="A4" s="120"/>
      <c r="B4" s="121"/>
      <c r="C4" s="121"/>
      <c r="D4" s="121"/>
      <c r="E4" s="122"/>
      <c r="F4" s="144"/>
      <c r="G4" s="145"/>
      <c r="H4" s="145"/>
      <c r="I4" s="145"/>
      <c r="J4" s="146"/>
    </row>
    <row r="5" spans="1:10" ht="15" thickBot="1" x14ac:dyDescent="0.4">
      <c r="A5" s="123"/>
      <c r="B5" s="124"/>
      <c r="C5" s="124"/>
      <c r="D5" s="124"/>
      <c r="E5" s="125"/>
      <c r="F5" s="147" t="s">
        <v>146</v>
      </c>
      <c r="G5" s="148"/>
      <c r="H5" s="148"/>
      <c r="I5" s="148"/>
      <c r="J5" s="149"/>
    </row>
    <row r="6" spans="1:10" x14ac:dyDescent="0.35">
      <c r="A6" s="41"/>
      <c r="B6" s="41"/>
      <c r="C6" s="41"/>
      <c r="D6" s="41"/>
      <c r="E6" s="41"/>
      <c r="F6" s="42"/>
      <c r="G6" s="42"/>
      <c r="H6" s="42"/>
      <c r="I6" s="42"/>
      <c r="J6" s="42"/>
    </row>
    <row r="7" spans="1:10" x14ac:dyDescent="0.35">
      <c r="A7" s="114"/>
      <c r="B7" s="114"/>
      <c r="C7" s="114"/>
      <c r="D7" s="114"/>
      <c r="E7" s="114"/>
      <c r="F7" s="114"/>
      <c r="G7" s="114"/>
      <c r="H7" s="70"/>
    </row>
    <row r="8" spans="1:10" x14ac:dyDescent="0.35">
      <c r="A8" s="127" t="s">
        <v>143</v>
      </c>
      <c r="B8" s="128"/>
      <c r="C8" s="131" t="s">
        <v>146</v>
      </c>
      <c r="D8" s="132"/>
      <c r="E8" s="133"/>
      <c r="F8" s="108" t="s">
        <v>5</v>
      </c>
      <c r="G8" s="109"/>
      <c r="H8" s="102" t="s">
        <v>6</v>
      </c>
      <c r="I8" s="103"/>
      <c r="J8" s="104"/>
    </row>
    <row r="9" spans="1:10" x14ac:dyDescent="0.35">
      <c r="A9" s="129"/>
      <c r="B9" s="130"/>
      <c r="C9" s="134"/>
      <c r="D9" s="135"/>
      <c r="E9" s="136"/>
      <c r="F9" s="111"/>
      <c r="G9" s="112"/>
      <c r="H9" s="105"/>
      <c r="I9" s="106"/>
      <c r="J9" s="107"/>
    </row>
    <row r="10" spans="1:10" x14ac:dyDescent="0.35">
      <c r="A10" s="126"/>
      <c r="B10" s="126"/>
      <c r="C10" s="126"/>
      <c r="D10" s="126"/>
      <c r="E10" s="126"/>
      <c r="F10" s="126"/>
      <c r="G10" s="126"/>
      <c r="H10" s="70"/>
    </row>
    <row r="11" spans="1:10" x14ac:dyDescent="0.35">
      <c r="A11" s="156" t="s">
        <v>144</v>
      </c>
      <c r="B11" s="156"/>
      <c r="C11" s="152" t="str">
        <f>C8</f>
        <v>x</v>
      </c>
      <c r="D11" s="153"/>
      <c r="E11" s="153"/>
      <c r="F11" s="156" t="s">
        <v>145</v>
      </c>
      <c r="G11" s="156"/>
      <c r="H11" s="150" t="str">
        <f>C8</f>
        <v>x</v>
      </c>
      <c r="I11" s="151"/>
      <c r="J11" s="151"/>
    </row>
    <row r="12" spans="1:10" x14ac:dyDescent="0.35">
      <c r="A12" s="156"/>
      <c r="B12" s="156"/>
      <c r="C12" s="153"/>
      <c r="D12" s="153"/>
      <c r="E12" s="153"/>
      <c r="F12" s="156"/>
      <c r="G12" s="156"/>
      <c r="H12" s="151"/>
      <c r="I12" s="151"/>
      <c r="J12" s="151"/>
    </row>
    <row r="13" spans="1:10" x14ac:dyDescent="0.35">
      <c r="A13" s="6"/>
      <c r="B13" s="6"/>
      <c r="C13" s="43"/>
      <c r="D13" s="43"/>
      <c r="E13" s="43"/>
      <c r="F13" s="6"/>
      <c r="G13" s="6"/>
      <c r="H13" s="44"/>
      <c r="I13" s="44"/>
      <c r="J13" s="44"/>
    </row>
    <row r="14" spans="1:10" ht="15" thickBot="1" x14ac:dyDescent="0.4">
      <c r="A14" s="70"/>
      <c r="B14" s="70"/>
      <c r="C14" s="70"/>
      <c r="D14" s="70"/>
      <c r="E14" s="70"/>
      <c r="F14" s="70"/>
      <c r="G14" s="70"/>
      <c r="H14" s="70"/>
    </row>
    <row r="15" spans="1:10" x14ac:dyDescent="0.35">
      <c r="A15" s="138" t="s">
        <v>0</v>
      </c>
      <c r="B15" s="139"/>
      <c r="C15" s="139"/>
      <c r="D15" s="139"/>
      <c r="E15" s="140"/>
      <c r="F15" s="154" t="s">
        <v>1</v>
      </c>
      <c r="G15" s="163">
        <v>1</v>
      </c>
      <c r="H15" s="96" t="s">
        <v>7</v>
      </c>
      <c r="I15" s="159" t="str">
        <f>C8</f>
        <v>x</v>
      </c>
      <c r="J15" s="160"/>
    </row>
    <row r="16" spans="1:10" ht="15" thickBot="1" x14ac:dyDescent="0.4">
      <c r="A16" s="141"/>
      <c r="B16" s="142"/>
      <c r="C16" s="142"/>
      <c r="D16" s="142"/>
      <c r="E16" s="143"/>
      <c r="F16" s="155"/>
      <c r="G16" s="164"/>
      <c r="H16" s="97"/>
      <c r="I16" s="161"/>
      <c r="J16" s="162"/>
    </row>
    <row r="17" spans="1:10" ht="13" customHeight="1" x14ac:dyDescent="0.35">
      <c r="A17" s="45"/>
      <c r="B17" s="45"/>
      <c r="C17" s="45"/>
      <c r="D17" s="45"/>
      <c r="E17" s="45"/>
      <c r="F17" s="46"/>
      <c r="G17" s="47"/>
      <c r="H17" s="46"/>
      <c r="I17" s="48"/>
      <c r="J17" s="48"/>
    </row>
    <row r="18" spans="1:10" x14ac:dyDescent="0.35">
      <c r="A18" s="114"/>
      <c r="B18" s="114"/>
      <c r="C18" s="114"/>
      <c r="D18" s="114"/>
      <c r="E18" s="114"/>
      <c r="F18" s="70"/>
      <c r="G18" s="70"/>
      <c r="H18" s="70"/>
    </row>
    <row r="19" spans="1:10" x14ac:dyDescent="0.35">
      <c r="A19" s="108" t="s">
        <v>9</v>
      </c>
      <c r="B19" s="157"/>
      <c r="C19" s="108"/>
      <c r="D19" s="109"/>
      <c r="E19" s="110"/>
      <c r="F19" s="98" t="s">
        <v>8</v>
      </c>
      <c r="G19" s="99"/>
      <c r="H19" s="102"/>
      <c r="I19" s="103"/>
      <c r="J19" s="104"/>
    </row>
    <row r="20" spans="1:10" x14ac:dyDescent="0.35">
      <c r="A20" s="111"/>
      <c r="B20" s="158"/>
      <c r="C20" s="111"/>
      <c r="D20" s="112"/>
      <c r="E20" s="113"/>
      <c r="F20" s="100"/>
      <c r="G20" s="101"/>
      <c r="H20" s="105"/>
      <c r="I20" s="106"/>
      <c r="J20" s="107"/>
    </row>
    <row r="21" spans="1:10" x14ac:dyDescent="0.35">
      <c r="A21" s="126"/>
      <c r="B21" s="126"/>
      <c r="C21" s="126"/>
      <c r="D21" s="137"/>
      <c r="E21" s="137"/>
      <c r="F21" s="70"/>
      <c r="G21" s="70"/>
      <c r="H21" s="70"/>
    </row>
    <row r="22" spans="1:10" x14ac:dyDescent="0.35">
      <c r="A22" s="80" t="s">
        <v>10</v>
      </c>
      <c r="B22" s="82" t="s">
        <v>11</v>
      </c>
      <c r="C22" s="83"/>
      <c r="D22" s="86" t="s">
        <v>12</v>
      </c>
      <c r="E22" s="87"/>
      <c r="F22" s="92" t="str">
        <f>F5</f>
        <v>x</v>
      </c>
      <c r="G22" s="93"/>
      <c r="H22" s="3" t="s">
        <v>14</v>
      </c>
      <c r="I22" s="90" t="str">
        <f>C8</f>
        <v>x</v>
      </c>
      <c r="J22" s="91"/>
    </row>
    <row r="23" spans="1:10" x14ac:dyDescent="0.35">
      <c r="A23" s="81"/>
      <c r="B23" s="84"/>
      <c r="C23" s="85"/>
      <c r="D23" s="88" t="s">
        <v>13</v>
      </c>
      <c r="E23" s="89"/>
      <c r="F23" s="94" t="str">
        <f>F22</f>
        <v>x</v>
      </c>
      <c r="G23" s="95"/>
      <c r="H23" s="3" t="s">
        <v>14</v>
      </c>
      <c r="I23" s="90" t="str">
        <f>H11</f>
        <v>x</v>
      </c>
      <c r="J23" s="91"/>
    </row>
    <row r="24" spans="1:10" x14ac:dyDescent="0.35">
      <c r="A24" s="6"/>
      <c r="B24" s="49"/>
      <c r="C24" s="49"/>
      <c r="D24" s="50"/>
      <c r="E24" s="50"/>
      <c r="F24" s="2"/>
      <c r="G24" s="2"/>
      <c r="H24" s="5"/>
      <c r="I24" s="51"/>
      <c r="J24" s="6"/>
    </row>
    <row r="25" spans="1:10" ht="15" thickBot="1" x14ac:dyDescent="0.4">
      <c r="A25" s="70"/>
      <c r="B25" s="70"/>
      <c r="C25" s="70"/>
      <c r="D25" s="70"/>
      <c r="E25" s="70"/>
      <c r="F25" s="70"/>
      <c r="G25" s="70"/>
      <c r="H25" s="70"/>
    </row>
    <row r="26" spans="1:10" x14ac:dyDescent="0.35">
      <c r="A26" s="76" t="s">
        <v>15</v>
      </c>
      <c r="B26" s="77"/>
      <c r="C26" s="77"/>
      <c r="D26" s="78" t="str">
        <f>H8</f>
        <v>FISKALNA I POS OPREMA</v>
      </c>
      <c r="E26" s="78"/>
      <c r="F26" s="78"/>
      <c r="G26" s="78"/>
      <c r="H26" s="78"/>
      <c r="I26" s="78"/>
      <c r="J26" s="79"/>
    </row>
    <row r="27" spans="1:10" x14ac:dyDescent="0.35">
      <c r="A27" s="62"/>
      <c r="B27" s="63"/>
      <c r="C27" s="63"/>
      <c r="D27" s="63"/>
      <c r="E27" s="63"/>
      <c r="F27" s="63"/>
      <c r="G27" s="63"/>
      <c r="H27" s="63"/>
      <c r="I27" s="63"/>
      <c r="J27" s="64"/>
    </row>
    <row r="28" spans="1:10" x14ac:dyDescent="0.35">
      <c r="A28" s="62" t="s">
        <v>141</v>
      </c>
      <c r="B28" s="63"/>
      <c r="C28" s="63"/>
      <c r="D28" s="63"/>
      <c r="E28" s="63"/>
      <c r="F28" s="63"/>
      <c r="G28" s="63"/>
      <c r="H28" s="63"/>
      <c r="I28" s="63"/>
      <c r="J28" s="64"/>
    </row>
    <row r="29" spans="1:10" x14ac:dyDescent="0.35">
      <c r="A29" s="62"/>
      <c r="B29" s="63"/>
      <c r="C29" s="63"/>
      <c r="D29" s="63"/>
      <c r="E29" s="63"/>
      <c r="F29" s="63"/>
      <c r="G29" s="63"/>
      <c r="H29" s="63"/>
      <c r="I29" s="63"/>
      <c r="J29" s="64"/>
    </row>
    <row r="30" spans="1:10" s="2" customFormat="1" x14ac:dyDescent="0.35">
      <c r="A30" s="38" t="s">
        <v>16</v>
      </c>
      <c r="B30" s="63" t="s">
        <v>17</v>
      </c>
      <c r="C30" s="63"/>
      <c r="D30" s="63"/>
      <c r="E30" s="63"/>
      <c r="F30" s="63"/>
      <c r="G30" s="7" t="s">
        <v>20</v>
      </c>
      <c r="H30" s="7" t="s">
        <v>18</v>
      </c>
      <c r="I30" s="63" t="s">
        <v>19</v>
      </c>
      <c r="J30" s="64"/>
    </row>
    <row r="31" spans="1:10" ht="14.5" customHeight="1" x14ac:dyDescent="0.35">
      <c r="A31" s="65"/>
      <c r="B31" s="66"/>
      <c r="C31" s="66"/>
      <c r="D31" s="66"/>
      <c r="E31" s="66"/>
      <c r="F31" s="66"/>
      <c r="G31" s="66"/>
      <c r="H31" s="66"/>
      <c r="I31" s="66"/>
      <c r="J31" s="67"/>
    </row>
    <row r="32" spans="1:10" ht="14.5" customHeight="1" x14ac:dyDescent="0.35">
      <c r="A32" s="38"/>
      <c r="B32" s="63"/>
      <c r="C32" s="63"/>
      <c r="D32" s="63"/>
      <c r="E32" s="63"/>
      <c r="F32" s="63"/>
      <c r="G32" s="7"/>
      <c r="H32" s="7"/>
      <c r="I32" s="68">
        <f t="shared" ref="I32:I41" si="0">G32*H32</f>
        <v>0</v>
      </c>
      <c r="J32" s="69"/>
    </row>
    <row r="33" spans="1:10" ht="14.5" customHeight="1" x14ac:dyDescent="0.35">
      <c r="A33" s="38"/>
      <c r="B33" s="63"/>
      <c r="C33" s="63"/>
      <c r="D33" s="63"/>
      <c r="E33" s="63"/>
      <c r="F33" s="63"/>
      <c r="G33" s="7"/>
      <c r="H33" s="7"/>
      <c r="I33" s="68">
        <f t="shared" si="0"/>
        <v>0</v>
      </c>
      <c r="J33" s="69"/>
    </row>
    <row r="34" spans="1:10" x14ac:dyDescent="0.35">
      <c r="A34" s="38"/>
      <c r="B34" s="63"/>
      <c r="C34" s="63"/>
      <c r="D34" s="63"/>
      <c r="E34" s="63"/>
      <c r="F34" s="63"/>
      <c r="G34" s="7"/>
      <c r="H34" s="7"/>
      <c r="I34" s="68">
        <f t="shared" si="0"/>
        <v>0</v>
      </c>
      <c r="J34" s="69"/>
    </row>
    <row r="35" spans="1:10" ht="14.5" customHeight="1" x14ac:dyDescent="0.35">
      <c r="A35" s="38"/>
      <c r="B35" s="63"/>
      <c r="C35" s="63"/>
      <c r="D35" s="63"/>
      <c r="E35" s="63"/>
      <c r="F35" s="63"/>
      <c r="G35" s="7"/>
      <c r="H35" s="7"/>
      <c r="I35" s="68">
        <f t="shared" si="0"/>
        <v>0</v>
      </c>
      <c r="J35" s="69"/>
    </row>
    <row r="36" spans="1:10" ht="14.5" customHeight="1" x14ac:dyDescent="0.35">
      <c r="A36" s="38"/>
      <c r="B36" s="63"/>
      <c r="C36" s="63"/>
      <c r="D36" s="63"/>
      <c r="E36" s="63"/>
      <c r="F36" s="63"/>
      <c r="G36" s="7"/>
      <c r="H36" s="7"/>
      <c r="I36" s="68">
        <f t="shared" si="0"/>
        <v>0</v>
      </c>
      <c r="J36" s="69"/>
    </row>
    <row r="37" spans="1:10" x14ac:dyDescent="0.35">
      <c r="A37" s="38"/>
      <c r="B37" s="63"/>
      <c r="C37" s="63"/>
      <c r="D37" s="63"/>
      <c r="E37" s="63"/>
      <c r="F37" s="63"/>
      <c r="G37" s="7"/>
      <c r="H37" s="7"/>
      <c r="I37" s="68">
        <f t="shared" si="0"/>
        <v>0</v>
      </c>
      <c r="J37" s="69"/>
    </row>
    <row r="38" spans="1:10" ht="14.5" customHeight="1" x14ac:dyDescent="0.35">
      <c r="A38" s="38"/>
      <c r="B38" s="63"/>
      <c r="C38" s="63"/>
      <c r="D38" s="63"/>
      <c r="E38" s="63"/>
      <c r="F38" s="63"/>
      <c r="G38" s="7"/>
      <c r="H38" s="7"/>
      <c r="I38" s="68">
        <f t="shared" si="0"/>
        <v>0</v>
      </c>
      <c r="J38" s="69"/>
    </row>
    <row r="39" spans="1:10" ht="14.5" customHeight="1" x14ac:dyDescent="0.35">
      <c r="A39" s="38"/>
      <c r="B39" s="63"/>
      <c r="C39" s="63"/>
      <c r="D39" s="63"/>
      <c r="E39" s="63"/>
      <c r="F39" s="63"/>
      <c r="G39" s="7"/>
      <c r="H39" s="7"/>
      <c r="I39" s="68">
        <f t="shared" si="0"/>
        <v>0</v>
      </c>
      <c r="J39" s="69"/>
    </row>
    <row r="40" spans="1:10" ht="14.5" customHeight="1" x14ac:dyDescent="0.35">
      <c r="A40" s="38"/>
      <c r="B40" s="63"/>
      <c r="C40" s="63"/>
      <c r="D40" s="63"/>
      <c r="E40" s="63"/>
      <c r="F40" s="63"/>
      <c r="G40" s="7"/>
      <c r="H40" s="7"/>
      <c r="I40" s="68">
        <f t="shared" si="0"/>
        <v>0</v>
      </c>
      <c r="J40" s="69"/>
    </row>
    <row r="41" spans="1:10" ht="15" thickBot="1" x14ac:dyDescent="0.4">
      <c r="A41" s="39"/>
      <c r="B41" s="73"/>
      <c r="C41" s="73"/>
      <c r="D41" s="73"/>
      <c r="E41" s="73"/>
      <c r="F41" s="73"/>
      <c r="G41" s="40"/>
      <c r="H41" s="40"/>
      <c r="I41" s="74">
        <f t="shared" si="0"/>
        <v>0</v>
      </c>
      <c r="J41" s="75"/>
    </row>
    <row r="42" spans="1:10" ht="14.5" customHeight="1" thickBot="1" x14ac:dyDescent="0.4">
      <c r="I42" s="52"/>
      <c r="J42" s="52"/>
    </row>
    <row r="43" spans="1:10" ht="14.5" customHeight="1" thickBot="1" x14ac:dyDescent="0.4">
      <c r="H43" s="17" t="s">
        <v>94</v>
      </c>
      <c r="I43" s="71">
        <f>SUM(I32:I42)</f>
        <v>0</v>
      </c>
      <c r="J43" s="72"/>
    </row>
    <row r="44" spans="1:10" ht="14.5" customHeight="1" x14ac:dyDescent="0.35"/>
    <row r="46" spans="1:10" x14ac:dyDescent="0.35">
      <c r="A46" s="1" t="s">
        <v>2</v>
      </c>
      <c r="C46" s="1" t="s">
        <v>11</v>
      </c>
      <c r="G46" s="70" t="s">
        <v>21</v>
      </c>
      <c r="H46" s="70"/>
      <c r="I46" s="70"/>
      <c r="J46" s="70"/>
    </row>
    <row r="47" spans="1:10" ht="14.5" customHeight="1" x14ac:dyDescent="0.35">
      <c r="G47" s="70" t="str">
        <f>F22</f>
        <v>x</v>
      </c>
      <c r="H47" s="70"/>
      <c r="I47" s="70"/>
      <c r="J47" s="70"/>
    </row>
    <row r="48" spans="1:10" ht="14.5" customHeight="1" x14ac:dyDescent="0.35">
      <c r="A48" s="4"/>
      <c r="B48" s="4"/>
      <c r="C48" s="4"/>
      <c r="D48" s="4"/>
      <c r="G48" s="4"/>
      <c r="H48" s="4"/>
      <c r="I48" s="4"/>
      <c r="J48" s="4"/>
    </row>
  </sheetData>
  <mergeCells count="67">
    <mergeCell ref="A21:H21"/>
    <mergeCell ref="A25:H25"/>
    <mergeCell ref="A15:E16"/>
    <mergeCell ref="G47:J47"/>
    <mergeCell ref="F2:J4"/>
    <mergeCell ref="F5:J5"/>
    <mergeCell ref="H8:J9"/>
    <mergeCell ref="H11:J12"/>
    <mergeCell ref="C11:E12"/>
    <mergeCell ref="F15:F16"/>
    <mergeCell ref="A11:B12"/>
    <mergeCell ref="F11:G12"/>
    <mergeCell ref="A14:H14"/>
    <mergeCell ref="A19:B20"/>
    <mergeCell ref="I15:J16"/>
    <mergeCell ref="G15:G16"/>
    <mergeCell ref="F1:J1"/>
    <mergeCell ref="A1:E1"/>
    <mergeCell ref="A2:E5"/>
    <mergeCell ref="A7:H7"/>
    <mergeCell ref="A10:H10"/>
    <mergeCell ref="A8:B9"/>
    <mergeCell ref="C8:E9"/>
    <mergeCell ref="F8:G9"/>
    <mergeCell ref="H15:H16"/>
    <mergeCell ref="F19:G20"/>
    <mergeCell ref="H19:J20"/>
    <mergeCell ref="C19:E20"/>
    <mergeCell ref="A18:H18"/>
    <mergeCell ref="A26:C26"/>
    <mergeCell ref="D26:J26"/>
    <mergeCell ref="A22:A23"/>
    <mergeCell ref="B22:C23"/>
    <mergeCell ref="D22:E22"/>
    <mergeCell ref="D23:E23"/>
    <mergeCell ref="I22:J22"/>
    <mergeCell ref="I23:J23"/>
    <mergeCell ref="F22:G22"/>
    <mergeCell ref="F23:G23"/>
    <mergeCell ref="G46:J46"/>
    <mergeCell ref="I43:J43"/>
    <mergeCell ref="B32:F32"/>
    <mergeCell ref="I32:J32"/>
    <mergeCell ref="B33:F33"/>
    <mergeCell ref="I33:J33"/>
    <mergeCell ref="B34:F34"/>
    <mergeCell ref="B41:F41"/>
    <mergeCell ref="I41:J41"/>
    <mergeCell ref="B38:F38"/>
    <mergeCell ref="I38:J38"/>
    <mergeCell ref="B39:F39"/>
    <mergeCell ref="I39:J39"/>
    <mergeCell ref="A27:J27"/>
    <mergeCell ref="A29:J29"/>
    <mergeCell ref="A31:J31"/>
    <mergeCell ref="B40:F40"/>
    <mergeCell ref="I40:J40"/>
    <mergeCell ref="B37:F37"/>
    <mergeCell ref="I37:J37"/>
    <mergeCell ref="I34:J34"/>
    <mergeCell ref="B35:F35"/>
    <mergeCell ref="I35:J35"/>
    <mergeCell ref="B36:F36"/>
    <mergeCell ref="I36:J36"/>
    <mergeCell ref="A28:J28"/>
    <mergeCell ref="I30:J30"/>
    <mergeCell ref="B30:F30"/>
  </mergeCells>
  <pageMargins left="0.98425196850393704" right="0.39370078740157483" top="0.74803149606299213" bottom="0.3937007874015748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ABBF4-B32D-4747-B1D9-115778EE84EB}">
  <dimension ref="A1:J47"/>
  <sheetViews>
    <sheetView tabSelected="1" topLeftCell="A28" zoomScale="150" zoomScaleNormal="150" workbookViewId="0">
      <selection activeCell="H32" sqref="H32"/>
    </sheetView>
  </sheetViews>
  <sheetFormatPr defaultColWidth="8.7265625" defaultRowHeight="14.5" x14ac:dyDescent="0.35"/>
  <cols>
    <col min="1" max="6" width="8.7265625" style="1"/>
    <col min="7" max="7" width="12.1796875" style="1" bestFit="1" customWidth="1"/>
    <col min="8" max="13" width="8.7265625" style="1"/>
    <col min="14" max="14" width="41.1796875" style="1" customWidth="1"/>
    <col min="15" max="16384" width="8.7265625" style="1"/>
  </cols>
  <sheetData>
    <row r="1" spans="1:10" x14ac:dyDescent="0.35">
      <c r="A1" s="118" t="s">
        <v>3</v>
      </c>
      <c r="B1" s="116"/>
      <c r="C1" s="116"/>
      <c r="D1" s="116"/>
      <c r="E1" s="119"/>
      <c r="F1" s="115" t="s">
        <v>4</v>
      </c>
      <c r="G1" s="116"/>
      <c r="H1" s="116"/>
      <c r="I1" s="116"/>
      <c r="J1" s="117"/>
    </row>
    <row r="2" spans="1:10" x14ac:dyDescent="0.35">
      <c r="A2" s="120" t="s">
        <v>142</v>
      </c>
      <c r="B2" s="121"/>
      <c r="C2" s="121"/>
      <c r="D2" s="121"/>
      <c r="E2" s="122"/>
      <c r="F2" s="144"/>
      <c r="G2" s="145"/>
      <c r="H2" s="145"/>
      <c r="I2" s="145"/>
      <c r="J2" s="146"/>
    </row>
    <row r="3" spans="1:10" x14ac:dyDescent="0.35">
      <c r="A3" s="120"/>
      <c r="B3" s="121"/>
      <c r="C3" s="121"/>
      <c r="D3" s="121"/>
      <c r="E3" s="122"/>
      <c r="F3" s="144"/>
      <c r="G3" s="145"/>
      <c r="H3" s="145"/>
      <c r="I3" s="145"/>
      <c r="J3" s="146"/>
    </row>
    <row r="4" spans="1:10" x14ac:dyDescent="0.35">
      <c r="A4" s="120"/>
      <c r="B4" s="121"/>
      <c r="C4" s="121"/>
      <c r="D4" s="121"/>
      <c r="E4" s="122"/>
      <c r="F4" s="144"/>
      <c r="G4" s="145"/>
      <c r="H4" s="145"/>
      <c r="I4" s="145"/>
      <c r="J4" s="146"/>
    </row>
    <row r="5" spans="1:10" x14ac:dyDescent="0.35">
      <c r="A5" s="120"/>
      <c r="B5" s="121"/>
      <c r="C5" s="121"/>
      <c r="D5" s="121"/>
      <c r="E5" s="122"/>
      <c r="F5" s="144"/>
      <c r="G5" s="145"/>
      <c r="H5" s="145"/>
      <c r="I5" s="145"/>
      <c r="J5" s="146"/>
    </row>
    <row r="6" spans="1:10" x14ac:dyDescent="0.35">
      <c r="A6" s="178" t="s">
        <v>151</v>
      </c>
      <c r="B6" s="179"/>
      <c r="C6" s="179"/>
      <c r="D6" s="179"/>
      <c r="E6" s="180"/>
      <c r="F6" s="181"/>
      <c r="G6" s="182"/>
      <c r="H6" s="182"/>
      <c r="I6" s="182"/>
      <c r="J6" s="183"/>
    </row>
    <row r="7" spans="1:10" x14ac:dyDescent="0.35">
      <c r="A7" s="114"/>
      <c r="B7" s="114"/>
      <c r="C7" s="114"/>
      <c r="D7" s="114"/>
      <c r="E7" s="114"/>
      <c r="F7" s="114"/>
      <c r="G7" s="114"/>
      <c r="H7" s="70"/>
    </row>
    <row r="8" spans="1:10" x14ac:dyDescent="0.35">
      <c r="A8" s="127" t="s">
        <v>149</v>
      </c>
      <c r="B8" s="128"/>
      <c r="C8" s="131"/>
      <c r="D8" s="132"/>
      <c r="E8" s="133"/>
      <c r="F8" s="127" t="s">
        <v>148</v>
      </c>
      <c r="G8" s="165"/>
      <c r="H8" s="102" t="s">
        <v>6</v>
      </c>
      <c r="I8" s="103"/>
      <c r="J8" s="104"/>
    </row>
    <row r="9" spans="1:10" x14ac:dyDescent="0.35">
      <c r="A9" s="129"/>
      <c r="B9" s="130"/>
      <c r="C9" s="134"/>
      <c r="D9" s="135"/>
      <c r="E9" s="136"/>
      <c r="F9" s="129"/>
      <c r="G9" s="166"/>
      <c r="H9" s="105"/>
      <c r="I9" s="106"/>
      <c r="J9" s="107"/>
    </row>
    <row r="10" spans="1:10" x14ac:dyDescent="0.35">
      <c r="A10" s="126"/>
      <c r="B10" s="126"/>
      <c r="C10" s="126"/>
      <c r="D10" s="126"/>
      <c r="E10" s="126"/>
      <c r="F10" s="126"/>
      <c r="G10" s="126"/>
      <c r="H10" s="70"/>
    </row>
    <row r="11" spans="1:10" x14ac:dyDescent="0.35">
      <c r="A11" s="167" t="s">
        <v>150</v>
      </c>
      <c r="B11" s="167"/>
      <c r="C11" s="152" t="s">
        <v>164</v>
      </c>
      <c r="D11" s="153"/>
      <c r="E11" s="153"/>
      <c r="F11" s="168"/>
      <c r="G11" s="168"/>
      <c r="H11" s="169"/>
      <c r="I11" s="170"/>
      <c r="J11" s="170"/>
    </row>
    <row r="12" spans="1:10" x14ac:dyDescent="0.35">
      <c r="A12" s="167"/>
      <c r="B12" s="167"/>
      <c r="C12" s="153"/>
      <c r="D12" s="153"/>
      <c r="E12" s="153"/>
      <c r="F12" s="168"/>
      <c r="G12" s="168"/>
      <c r="H12" s="170"/>
      <c r="I12" s="170"/>
      <c r="J12" s="170"/>
    </row>
    <row r="13" spans="1:10" x14ac:dyDescent="0.35">
      <c r="A13" s="6"/>
      <c r="B13" s="6"/>
      <c r="C13" s="43"/>
      <c r="D13" s="43"/>
      <c r="E13" s="43"/>
      <c r="F13" s="6"/>
      <c r="G13" s="6"/>
      <c r="H13" s="44"/>
      <c r="I13" s="44"/>
      <c r="J13" s="44"/>
    </row>
    <row r="14" spans="1:10" ht="15" thickBot="1" x14ac:dyDescent="0.4">
      <c r="A14" s="70"/>
      <c r="B14" s="70"/>
      <c r="C14" s="70"/>
      <c r="D14" s="70"/>
      <c r="E14" s="70"/>
      <c r="F14" s="70"/>
      <c r="G14" s="70"/>
      <c r="H14" s="70"/>
    </row>
    <row r="15" spans="1:10" x14ac:dyDescent="0.35">
      <c r="A15" s="138" t="s">
        <v>147</v>
      </c>
      <c r="B15" s="139"/>
      <c r="C15" s="139"/>
      <c r="D15" s="139"/>
      <c r="E15" s="140"/>
      <c r="F15" s="154" t="s">
        <v>1</v>
      </c>
      <c r="G15" s="163" t="s">
        <v>168</v>
      </c>
      <c r="H15" s="96"/>
      <c r="I15" s="159"/>
      <c r="J15" s="160"/>
    </row>
    <row r="16" spans="1:10" ht="15" thickBot="1" x14ac:dyDescent="0.4">
      <c r="A16" s="141"/>
      <c r="B16" s="142"/>
      <c r="C16" s="142"/>
      <c r="D16" s="142"/>
      <c r="E16" s="143"/>
      <c r="F16" s="155"/>
      <c r="G16" s="164"/>
      <c r="H16" s="97"/>
      <c r="I16" s="161"/>
      <c r="J16" s="162"/>
    </row>
    <row r="17" spans="1:10" ht="13" customHeight="1" x14ac:dyDescent="0.35">
      <c r="A17" s="45"/>
      <c r="B17" s="45"/>
      <c r="C17" s="45"/>
      <c r="D17" s="45"/>
      <c r="E17" s="45"/>
      <c r="F17" s="46"/>
      <c r="G17" s="47"/>
      <c r="H17" s="46"/>
      <c r="I17" s="48"/>
      <c r="J17" s="48"/>
    </row>
    <row r="18" spans="1:10" x14ac:dyDescent="0.35">
      <c r="A18" s="6"/>
      <c r="B18" s="49"/>
      <c r="C18" s="49"/>
      <c r="D18" s="50"/>
      <c r="E18" s="50"/>
      <c r="F18" s="2"/>
      <c r="G18" s="2"/>
      <c r="H18" s="5"/>
      <c r="I18" s="51"/>
      <c r="J18" s="6"/>
    </row>
    <row r="19" spans="1:10" ht="15" thickBot="1" x14ac:dyDescent="0.4">
      <c r="A19" s="70"/>
      <c r="B19" s="70"/>
      <c r="C19" s="70"/>
      <c r="D19" s="70"/>
      <c r="E19" s="70"/>
      <c r="F19" s="70"/>
      <c r="G19" s="70"/>
      <c r="H19" s="70"/>
    </row>
    <row r="20" spans="1:10" x14ac:dyDescent="0.35">
      <c r="A20" s="76" t="s">
        <v>152</v>
      </c>
      <c r="B20" s="77"/>
      <c r="C20" s="77"/>
      <c r="D20" s="78" t="str">
        <f>H8</f>
        <v>FISKALNA I POS OPREMA</v>
      </c>
      <c r="E20" s="78"/>
      <c r="F20" s="78"/>
      <c r="G20" s="78"/>
      <c r="H20" s="78"/>
      <c r="I20" s="78"/>
      <c r="J20" s="79"/>
    </row>
    <row r="21" spans="1:10" x14ac:dyDescent="0.35">
      <c r="A21" s="62"/>
      <c r="B21" s="63"/>
      <c r="C21" s="63"/>
      <c r="D21" s="63"/>
      <c r="E21" s="63"/>
      <c r="F21" s="63"/>
      <c r="G21" s="63"/>
      <c r="H21" s="63"/>
      <c r="I21" s="63"/>
      <c r="J21" s="64"/>
    </row>
    <row r="22" spans="1:10" x14ac:dyDescent="0.35">
      <c r="A22" s="62" t="s">
        <v>165</v>
      </c>
      <c r="B22" s="63"/>
      <c r="C22" s="63"/>
      <c r="D22" s="63"/>
      <c r="E22" s="63"/>
      <c r="F22" s="63"/>
      <c r="G22" s="63"/>
      <c r="H22" s="63"/>
      <c r="I22" s="63"/>
      <c r="J22" s="64"/>
    </row>
    <row r="23" spans="1:10" x14ac:dyDescent="0.35">
      <c r="A23" s="62"/>
      <c r="B23" s="63"/>
      <c r="C23" s="63"/>
      <c r="D23" s="63"/>
      <c r="E23" s="63"/>
      <c r="F23" s="63"/>
      <c r="G23" s="63"/>
      <c r="H23" s="63"/>
      <c r="I23" s="63"/>
      <c r="J23" s="64"/>
    </row>
    <row r="24" spans="1:10" s="2" customFormat="1" x14ac:dyDescent="0.35">
      <c r="A24" s="38" t="s">
        <v>16</v>
      </c>
      <c r="B24" s="63" t="s">
        <v>17</v>
      </c>
      <c r="C24" s="63"/>
      <c r="D24" s="63"/>
      <c r="E24" s="63"/>
      <c r="F24" s="63"/>
      <c r="G24" s="7" t="s">
        <v>20</v>
      </c>
      <c r="H24" s="7" t="s">
        <v>18</v>
      </c>
      <c r="I24" s="63" t="s">
        <v>19</v>
      </c>
      <c r="J24" s="64"/>
    </row>
    <row r="25" spans="1:10" ht="14.5" customHeight="1" x14ac:dyDescent="0.35">
      <c r="A25" s="65"/>
      <c r="B25" s="66"/>
      <c r="C25" s="66"/>
      <c r="D25" s="66"/>
      <c r="E25" s="66"/>
      <c r="F25" s="66"/>
      <c r="G25" s="66"/>
      <c r="H25" s="66"/>
      <c r="I25" s="66"/>
      <c r="J25" s="67"/>
    </row>
    <row r="26" spans="1:10" ht="14.5" customHeight="1" x14ac:dyDescent="0.35">
      <c r="A26" s="38"/>
      <c r="B26" s="174" t="s">
        <v>155</v>
      </c>
      <c r="C26" s="174"/>
      <c r="D26" s="174"/>
      <c r="E26" s="174"/>
      <c r="F26" s="174"/>
      <c r="G26" s="53"/>
      <c r="H26" s="53"/>
      <c r="I26" s="175">
        <f t="shared" ref="I26:I35" si="0">G26*H26</f>
        <v>0</v>
      </c>
      <c r="J26" s="176"/>
    </row>
    <row r="27" spans="1:10" ht="14.5" customHeight="1" x14ac:dyDescent="0.35">
      <c r="A27" s="38"/>
      <c r="B27" s="171" t="s">
        <v>157</v>
      </c>
      <c r="C27" s="171"/>
      <c r="D27" s="171"/>
      <c r="E27" s="171"/>
      <c r="F27" s="171"/>
      <c r="G27" s="59">
        <v>1890</v>
      </c>
      <c r="H27" s="53">
        <v>1</v>
      </c>
      <c r="I27" s="172">
        <f t="shared" si="0"/>
        <v>1890</v>
      </c>
      <c r="J27" s="173"/>
    </row>
    <row r="28" spans="1:10" x14ac:dyDescent="0.35">
      <c r="A28" s="38"/>
      <c r="B28" s="171" t="s">
        <v>156</v>
      </c>
      <c r="C28" s="171"/>
      <c r="D28" s="171"/>
      <c r="E28" s="171"/>
      <c r="F28" s="171"/>
      <c r="G28" s="59">
        <v>1890</v>
      </c>
      <c r="H28" s="53">
        <v>1</v>
      </c>
      <c r="I28" s="172">
        <f t="shared" si="0"/>
        <v>1890</v>
      </c>
      <c r="J28" s="173"/>
    </row>
    <row r="29" spans="1:10" ht="14.5" customHeight="1" x14ac:dyDescent="0.35">
      <c r="A29" s="38"/>
      <c r="B29" s="177" t="s">
        <v>158</v>
      </c>
      <c r="C29" s="177"/>
      <c r="D29" s="177"/>
      <c r="E29" s="177"/>
      <c r="F29" s="177"/>
      <c r="G29" s="59">
        <v>3890</v>
      </c>
      <c r="H29" s="53">
        <v>1</v>
      </c>
      <c r="I29" s="172">
        <f t="shared" si="0"/>
        <v>3890</v>
      </c>
      <c r="J29" s="173"/>
    </row>
    <row r="30" spans="1:10" ht="14.5" customHeight="1" x14ac:dyDescent="0.35">
      <c r="A30" s="38"/>
      <c r="B30" s="171" t="s">
        <v>159</v>
      </c>
      <c r="C30" s="171"/>
      <c r="D30" s="171"/>
      <c r="E30" s="171"/>
      <c r="F30" s="171"/>
      <c r="G30" s="59">
        <v>3890</v>
      </c>
      <c r="H30" s="53">
        <v>1</v>
      </c>
      <c r="I30" s="172">
        <f t="shared" si="0"/>
        <v>3890</v>
      </c>
      <c r="J30" s="173"/>
    </row>
    <row r="31" spans="1:10" x14ac:dyDescent="0.35">
      <c r="A31" s="38"/>
      <c r="B31" s="171"/>
      <c r="C31" s="171"/>
      <c r="D31" s="171"/>
      <c r="E31" s="171"/>
      <c r="F31" s="171"/>
      <c r="G31" s="53"/>
      <c r="H31" s="53"/>
      <c r="I31" s="175">
        <f t="shared" si="0"/>
        <v>0</v>
      </c>
      <c r="J31" s="176"/>
    </row>
    <row r="32" spans="1:10" ht="14.5" customHeight="1" x14ac:dyDescent="0.35">
      <c r="A32" s="38"/>
      <c r="B32" s="177" t="s">
        <v>172</v>
      </c>
      <c r="C32" s="177"/>
      <c r="D32" s="177"/>
      <c r="E32" s="177"/>
      <c r="F32" s="177"/>
      <c r="G32" s="61">
        <v>0</v>
      </c>
      <c r="H32" s="60">
        <v>1</v>
      </c>
      <c r="I32" s="189">
        <f t="shared" si="0"/>
        <v>0</v>
      </c>
      <c r="J32" s="190"/>
    </row>
    <row r="33" spans="1:10" ht="14.5" customHeight="1" x14ac:dyDescent="0.35">
      <c r="A33" s="38"/>
      <c r="B33" s="177" t="s">
        <v>173</v>
      </c>
      <c r="C33" s="177"/>
      <c r="D33" s="177"/>
      <c r="E33" s="177"/>
      <c r="F33" s="177"/>
      <c r="G33" s="61">
        <v>3890</v>
      </c>
      <c r="H33" s="60">
        <v>1</v>
      </c>
      <c r="I33" s="189">
        <f t="shared" si="0"/>
        <v>3890</v>
      </c>
      <c r="J33" s="190"/>
    </row>
    <row r="34" spans="1:10" ht="14.5" customHeight="1" x14ac:dyDescent="0.35">
      <c r="A34" s="38"/>
      <c r="B34" s="171"/>
      <c r="C34" s="171"/>
      <c r="D34" s="171"/>
      <c r="E34" s="171"/>
      <c r="F34" s="171"/>
      <c r="G34" s="53"/>
      <c r="H34" s="53"/>
      <c r="I34" s="175">
        <f t="shared" si="0"/>
        <v>0</v>
      </c>
      <c r="J34" s="176"/>
    </row>
    <row r="35" spans="1:10" ht="15" thickBot="1" x14ac:dyDescent="0.4">
      <c r="A35" s="39"/>
      <c r="B35" s="184"/>
      <c r="C35" s="184"/>
      <c r="D35" s="184"/>
      <c r="E35" s="184"/>
      <c r="F35" s="184"/>
      <c r="G35" s="58"/>
      <c r="H35" s="58"/>
      <c r="I35" s="185">
        <f t="shared" si="0"/>
        <v>0</v>
      </c>
      <c r="J35" s="186"/>
    </row>
    <row r="36" spans="1:10" ht="14.5" customHeight="1" thickBot="1" x14ac:dyDescent="0.4">
      <c r="I36" s="52"/>
      <c r="J36" s="52"/>
    </row>
    <row r="37" spans="1:10" ht="14.5" customHeight="1" thickBot="1" x14ac:dyDescent="0.4">
      <c r="H37" s="17" t="s">
        <v>94</v>
      </c>
      <c r="I37" s="187">
        <f>SUM(I26:I36)</f>
        <v>15450</v>
      </c>
      <c r="J37" s="188"/>
    </row>
    <row r="38" spans="1:10" ht="14.5" customHeight="1" x14ac:dyDescent="0.35"/>
    <row r="40" spans="1:10" x14ac:dyDescent="0.35">
      <c r="A40" s="54" t="s">
        <v>154</v>
      </c>
      <c r="B40" s="55"/>
      <c r="C40" s="54"/>
      <c r="D40" s="56"/>
      <c r="E40" s="56"/>
      <c r="F40" s="56"/>
      <c r="G40" s="56"/>
      <c r="H40" s="56"/>
      <c r="I40" s="56"/>
      <c r="J40" s="55"/>
    </row>
    <row r="41" spans="1:10" ht="14.5" customHeight="1" x14ac:dyDescent="0.35"/>
    <row r="42" spans="1:10" ht="14.5" customHeight="1" x14ac:dyDescent="0.35"/>
    <row r="45" spans="1:10" x14ac:dyDescent="0.35">
      <c r="A45" s="1" t="s">
        <v>167</v>
      </c>
      <c r="C45" s="1" t="s">
        <v>11</v>
      </c>
      <c r="G45" s="70" t="s">
        <v>153</v>
      </c>
      <c r="H45" s="70"/>
      <c r="I45" s="70"/>
      <c r="J45" s="70"/>
    </row>
    <row r="46" spans="1:10" x14ac:dyDescent="0.35">
      <c r="G46" s="70"/>
      <c r="H46" s="70"/>
      <c r="I46" s="70"/>
      <c r="J46" s="70"/>
    </row>
    <row r="47" spans="1:10" x14ac:dyDescent="0.35">
      <c r="A47" s="4"/>
      <c r="B47" s="4"/>
      <c r="C47" s="4"/>
      <c r="D47" s="4"/>
      <c r="G47" s="4"/>
      <c r="H47" s="4"/>
      <c r="I47" s="4"/>
      <c r="J47" s="4"/>
    </row>
  </sheetData>
  <mergeCells count="55">
    <mergeCell ref="G46:J46"/>
    <mergeCell ref="A6:E6"/>
    <mergeCell ref="F6:J6"/>
    <mergeCell ref="B34:F34"/>
    <mergeCell ref="I34:J34"/>
    <mergeCell ref="B35:F35"/>
    <mergeCell ref="I35:J35"/>
    <mergeCell ref="I37:J37"/>
    <mergeCell ref="G45:J45"/>
    <mergeCell ref="B31:F31"/>
    <mergeCell ref="I31:J31"/>
    <mergeCell ref="B32:F32"/>
    <mergeCell ref="I32:J32"/>
    <mergeCell ref="B33:F33"/>
    <mergeCell ref="I33:J33"/>
    <mergeCell ref="B28:F28"/>
    <mergeCell ref="I28:J28"/>
    <mergeCell ref="B29:F29"/>
    <mergeCell ref="I29:J29"/>
    <mergeCell ref="B30:F30"/>
    <mergeCell ref="I30:J30"/>
    <mergeCell ref="B27:F27"/>
    <mergeCell ref="I27:J27"/>
    <mergeCell ref="A19:H19"/>
    <mergeCell ref="A20:C20"/>
    <mergeCell ref="D20:J20"/>
    <mergeCell ref="A21:J21"/>
    <mergeCell ref="A22:J22"/>
    <mergeCell ref="A23:J23"/>
    <mergeCell ref="B24:F24"/>
    <mergeCell ref="I24:J24"/>
    <mergeCell ref="A25:J25"/>
    <mergeCell ref="B26:F26"/>
    <mergeCell ref="I26:J26"/>
    <mergeCell ref="I15:J16"/>
    <mergeCell ref="A8:B9"/>
    <mergeCell ref="C8:E9"/>
    <mergeCell ref="F8:G9"/>
    <mergeCell ref="H8:J9"/>
    <mergeCell ref="A10:H10"/>
    <mergeCell ref="A11:B12"/>
    <mergeCell ref="C11:E12"/>
    <mergeCell ref="F11:G12"/>
    <mergeCell ref="H11:J12"/>
    <mergeCell ref="A14:H14"/>
    <mergeCell ref="A15:E16"/>
    <mergeCell ref="F15:F16"/>
    <mergeCell ref="G15:G16"/>
    <mergeCell ref="H15:H16"/>
    <mergeCell ref="A7:H7"/>
    <mergeCell ref="A1:E1"/>
    <mergeCell ref="F1:J1"/>
    <mergeCell ref="A2:E5"/>
    <mergeCell ref="F2:J4"/>
    <mergeCell ref="F5:J5"/>
  </mergeCells>
  <pageMargins left="0.98425196850393704" right="0.39370078740157483" top="0.74803149606299213" bottom="0.3937007874015748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DC362-030D-45EC-A47A-0C9400813B72}">
  <dimension ref="A1:J47"/>
  <sheetViews>
    <sheetView topLeftCell="A10" zoomScale="150" zoomScaleNormal="150" workbookViewId="0">
      <selection activeCell="F11" sqref="F11:G12"/>
    </sheetView>
  </sheetViews>
  <sheetFormatPr defaultColWidth="8.7265625" defaultRowHeight="14.5" x14ac:dyDescent="0.35"/>
  <cols>
    <col min="1" max="6" width="8.7265625" style="1"/>
    <col min="7" max="7" width="13.26953125" style="1" bestFit="1" customWidth="1"/>
    <col min="8" max="13" width="8.7265625" style="1"/>
    <col min="14" max="14" width="41.1796875" style="1" customWidth="1"/>
    <col min="15" max="16384" width="8.7265625" style="1"/>
  </cols>
  <sheetData>
    <row r="1" spans="1:10" x14ac:dyDescent="0.35">
      <c r="A1" s="118" t="s">
        <v>3</v>
      </c>
      <c r="B1" s="116"/>
      <c r="C1" s="116"/>
      <c r="D1" s="116"/>
      <c r="E1" s="119"/>
      <c r="F1" s="115" t="s">
        <v>4</v>
      </c>
      <c r="G1" s="116"/>
      <c r="H1" s="116"/>
      <c r="I1" s="116"/>
      <c r="J1" s="117"/>
    </row>
    <row r="2" spans="1:10" x14ac:dyDescent="0.35">
      <c r="A2" s="120" t="s">
        <v>142</v>
      </c>
      <c r="B2" s="121"/>
      <c r="C2" s="121"/>
      <c r="D2" s="121"/>
      <c r="E2" s="122"/>
      <c r="F2" s="144"/>
      <c r="G2" s="145"/>
      <c r="H2" s="145"/>
      <c r="I2" s="145"/>
      <c r="J2" s="146"/>
    </row>
    <row r="3" spans="1:10" x14ac:dyDescent="0.35">
      <c r="A3" s="120"/>
      <c r="B3" s="121"/>
      <c r="C3" s="121"/>
      <c r="D3" s="121"/>
      <c r="E3" s="122"/>
      <c r="F3" s="144"/>
      <c r="G3" s="145"/>
      <c r="H3" s="145"/>
      <c r="I3" s="145"/>
      <c r="J3" s="146"/>
    </row>
    <row r="4" spans="1:10" x14ac:dyDescent="0.35">
      <c r="A4" s="120"/>
      <c r="B4" s="121"/>
      <c r="C4" s="121"/>
      <c r="D4" s="121"/>
      <c r="E4" s="122"/>
      <c r="F4" s="144"/>
      <c r="G4" s="145"/>
      <c r="H4" s="145"/>
      <c r="I4" s="145"/>
      <c r="J4" s="146"/>
    </row>
    <row r="5" spans="1:10" x14ac:dyDescent="0.35">
      <c r="A5" s="120"/>
      <c r="B5" s="121"/>
      <c r="C5" s="121"/>
      <c r="D5" s="121"/>
      <c r="E5" s="122"/>
      <c r="F5" s="144"/>
      <c r="G5" s="145"/>
      <c r="H5" s="145"/>
      <c r="I5" s="145"/>
      <c r="J5" s="146"/>
    </row>
    <row r="6" spans="1:10" x14ac:dyDescent="0.35">
      <c r="A6" s="178" t="s">
        <v>151</v>
      </c>
      <c r="B6" s="179"/>
      <c r="C6" s="179"/>
      <c r="D6" s="179"/>
      <c r="E6" s="180"/>
      <c r="F6" s="181"/>
      <c r="G6" s="182"/>
      <c r="H6" s="182"/>
      <c r="I6" s="182"/>
      <c r="J6" s="183"/>
    </row>
    <row r="7" spans="1:10" x14ac:dyDescent="0.35">
      <c r="A7" s="114"/>
      <c r="B7" s="114"/>
      <c r="C7" s="114"/>
      <c r="D7" s="114"/>
      <c r="E7" s="114"/>
      <c r="F7" s="114"/>
      <c r="G7" s="114"/>
      <c r="H7" s="70"/>
    </row>
    <row r="8" spans="1:10" x14ac:dyDescent="0.35">
      <c r="A8" s="127" t="s">
        <v>149</v>
      </c>
      <c r="B8" s="128"/>
      <c r="C8" s="131"/>
      <c r="D8" s="132"/>
      <c r="E8" s="133"/>
      <c r="F8" s="127" t="s">
        <v>148</v>
      </c>
      <c r="G8" s="165"/>
      <c r="H8" s="102" t="s">
        <v>6</v>
      </c>
      <c r="I8" s="103"/>
      <c r="J8" s="104"/>
    </row>
    <row r="9" spans="1:10" x14ac:dyDescent="0.35">
      <c r="A9" s="129"/>
      <c r="B9" s="130"/>
      <c r="C9" s="134"/>
      <c r="D9" s="135"/>
      <c r="E9" s="136"/>
      <c r="F9" s="129"/>
      <c r="G9" s="166"/>
      <c r="H9" s="105"/>
      <c r="I9" s="106"/>
      <c r="J9" s="107"/>
    </row>
    <row r="10" spans="1:10" x14ac:dyDescent="0.35">
      <c r="A10" s="126"/>
      <c r="B10" s="126"/>
      <c r="C10" s="126"/>
      <c r="D10" s="126"/>
      <c r="E10" s="126"/>
      <c r="F10" s="126"/>
      <c r="G10" s="126"/>
      <c r="H10" s="70"/>
    </row>
    <row r="11" spans="1:10" x14ac:dyDescent="0.35">
      <c r="A11" s="167" t="s">
        <v>150</v>
      </c>
      <c r="B11" s="167"/>
      <c r="C11" s="152" t="s">
        <v>171</v>
      </c>
      <c r="D11" s="153"/>
      <c r="E11" s="153"/>
      <c r="F11" s="168"/>
      <c r="G11" s="168"/>
      <c r="H11" s="169"/>
      <c r="I11" s="170"/>
      <c r="J11" s="170"/>
    </row>
    <row r="12" spans="1:10" x14ac:dyDescent="0.35">
      <c r="A12" s="167"/>
      <c r="B12" s="167"/>
      <c r="C12" s="153"/>
      <c r="D12" s="153"/>
      <c r="E12" s="153"/>
      <c r="F12" s="168"/>
      <c r="G12" s="168"/>
      <c r="H12" s="170"/>
      <c r="I12" s="170"/>
      <c r="J12" s="170"/>
    </row>
    <row r="13" spans="1:10" x14ac:dyDescent="0.35">
      <c r="A13" s="6"/>
      <c r="B13" s="6"/>
      <c r="C13" s="43"/>
      <c r="D13" s="43"/>
      <c r="E13" s="43"/>
      <c r="F13" s="6"/>
      <c r="G13" s="6"/>
      <c r="H13" s="44"/>
      <c r="I13" s="44"/>
      <c r="J13" s="44"/>
    </row>
    <row r="14" spans="1:10" ht="15" thickBot="1" x14ac:dyDescent="0.4">
      <c r="A14" s="70"/>
      <c r="B14" s="70"/>
      <c r="C14" s="70"/>
      <c r="D14" s="70"/>
      <c r="E14" s="70"/>
      <c r="F14" s="70"/>
      <c r="G14" s="70"/>
      <c r="H14" s="70"/>
    </row>
    <row r="15" spans="1:10" x14ac:dyDescent="0.35">
      <c r="A15" s="138" t="s">
        <v>147</v>
      </c>
      <c r="B15" s="139"/>
      <c r="C15" s="139"/>
      <c r="D15" s="139"/>
      <c r="E15" s="140"/>
      <c r="F15" s="154" t="s">
        <v>1</v>
      </c>
      <c r="G15" s="163" t="s">
        <v>168</v>
      </c>
      <c r="H15" s="96"/>
      <c r="I15" s="159"/>
      <c r="J15" s="160"/>
    </row>
    <row r="16" spans="1:10" ht="15" thickBot="1" x14ac:dyDescent="0.4">
      <c r="A16" s="141"/>
      <c r="B16" s="142"/>
      <c r="C16" s="142"/>
      <c r="D16" s="142"/>
      <c r="E16" s="143"/>
      <c r="F16" s="155"/>
      <c r="G16" s="164"/>
      <c r="H16" s="97"/>
      <c r="I16" s="161"/>
      <c r="J16" s="162"/>
    </row>
    <row r="17" spans="1:10" ht="13" customHeight="1" x14ac:dyDescent="0.35">
      <c r="A17" s="45"/>
      <c r="B17" s="45"/>
      <c r="C17" s="45"/>
      <c r="D17" s="45"/>
      <c r="E17" s="45"/>
      <c r="F17" s="46"/>
      <c r="G17" s="47"/>
      <c r="H17" s="46"/>
      <c r="I17" s="48"/>
      <c r="J17" s="48"/>
    </row>
    <row r="18" spans="1:10" x14ac:dyDescent="0.35">
      <c r="A18" s="6"/>
      <c r="B18" s="49"/>
      <c r="C18" s="49"/>
      <c r="D18" s="50"/>
      <c r="E18" s="50"/>
      <c r="F18" s="2"/>
      <c r="G18" s="2"/>
      <c r="H18" s="5"/>
      <c r="I18" s="51"/>
      <c r="J18" s="6"/>
    </row>
    <row r="19" spans="1:10" ht="15" thickBot="1" x14ac:dyDescent="0.4">
      <c r="A19" s="70"/>
      <c r="B19" s="70"/>
      <c r="C19" s="70"/>
      <c r="D19" s="70"/>
      <c r="E19" s="70"/>
      <c r="F19" s="70"/>
      <c r="G19" s="70"/>
      <c r="H19" s="70"/>
    </row>
    <row r="20" spans="1:10" x14ac:dyDescent="0.35">
      <c r="A20" s="76" t="s">
        <v>152</v>
      </c>
      <c r="B20" s="77"/>
      <c r="C20" s="77"/>
      <c r="D20" s="78" t="str">
        <f>H8</f>
        <v>FISKALNA I POS OPREMA</v>
      </c>
      <c r="E20" s="78"/>
      <c r="F20" s="78"/>
      <c r="G20" s="78"/>
      <c r="H20" s="78"/>
      <c r="I20" s="78"/>
      <c r="J20" s="79"/>
    </row>
    <row r="21" spans="1:10" x14ac:dyDescent="0.35">
      <c r="A21" s="62"/>
      <c r="B21" s="63"/>
      <c r="C21" s="63"/>
      <c r="D21" s="63"/>
      <c r="E21" s="63"/>
      <c r="F21" s="63"/>
      <c r="G21" s="63"/>
      <c r="H21" s="63"/>
      <c r="I21" s="63"/>
      <c r="J21" s="64"/>
    </row>
    <row r="22" spans="1:10" x14ac:dyDescent="0.35">
      <c r="A22" s="62" t="s">
        <v>165</v>
      </c>
      <c r="B22" s="63"/>
      <c r="C22" s="63"/>
      <c r="D22" s="63"/>
      <c r="E22" s="63"/>
      <c r="F22" s="63"/>
      <c r="G22" s="63"/>
      <c r="H22" s="63"/>
      <c r="I22" s="63"/>
      <c r="J22" s="64"/>
    </row>
    <row r="23" spans="1:10" x14ac:dyDescent="0.35">
      <c r="A23" s="62"/>
      <c r="B23" s="63"/>
      <c r="C23" s="63"/>
      <c r="D23" s="63"/>
      <c r="E23" s="63"/>
      <c r="F23" s="63"/>
      <c r="G23" s="63"/>
      <c r="H23" s="63"/>
      <c r="I23" s="63"/>
      <c r="J23" s="64"/>
    </row>
    <row r="24" spans="1:10" s="2" customFormat="1" x14ac:dyDescent="0.35">
      <c r="A24" s="38" t="s">
        <v>16</v>
      </c>
      <c r="B24" s="63" t="s">
        <v>17</v>
      </c>
      <c r="C24" s="63"/>
      <c r="D24" s="63"/>
      <c r="E24" s="63"/>
      <c r="F24" s="63"/>
      <c r="G24" s="7" t="s">
        <v>20</v>
      </c>
      <c r="H24" s="7" t="s">
        <v>18</v>
      </c>
      <c r="I24" s="63" t="s">
        <v>19</v>
      </c>
      <c r="J24" s="64"/>
    </row>
    <row r="25" spans="1:10" ht="14.5" customHeight="1" x14ac:dyDescent="0.35">
      <c r="A25" s="65"/>
      <c r="B25" s="66"/>
      <c r="C25" s="66"/>
      <c r="D25" s="66"/>
      <c r="E25" s="66"/>
      <c r="F25" s="66"/>
      <c r="G25" s="66"/>
      <c r="H25" s="66"/>
      <c r="I25" s="66"/>
      <c r="J25" s="67"/>
    </row>
    <row r="26" spans="1:10" ht="14.5" customHeight="1" x14ac:dyDescent="0.35">
      <c r="A26" s="38"/>
      <c r="B26" s="174" t="s">
        <v>170</v>
      </c>
      <c r="C26" s="174"/>
      <c r="D26" s="174"/>
      <c r="E26" s="174"/>
      <c r="F26" s="174"/>
      <c r="G26" s="53"/>
      <c r="H26" s="53"/>
      <c r="I26" s="175">
        <f t="shared" ref="I26:I35" si="0">G26*H26</f>
        <v>0</v>
      </c>
      <c r="J26" s="176"/>
    </row>
    <row r="27" spans="1:10" ht="14.5" customHeight="1" x14ac:dyDescent="0.35">
      <c r="A27" s="38"/>
      <c r="B27" s="171" t="s">
        <v>98</v>
      </c>
      <c r="C27" s="171"/>
      <c r="D27" s="171"/>
      <c r="E27" s="171"/>
      <c r="F27" s="171"/>
      <c r="G27" s="59">
        <v>24588</v>
      </c>
      <c r="H27" s="53">
        <v>1</v>
      </c>
      <c r="I27" s="172">
        <f t="shared" si="0"/>
        <v>24588</v>
      </c>
      <c r="J27" s="173"/>
    </row>
    <row r="28" spans="1:10" x14ac:dyDescent="0.35">
      <c r="A28" s="38"/>
      <c r="B28" s="171"/>
      <c r="C28" s="171"/>
      <c r="D28" s="171"/>
      <c r="E28" s="171"/>
      <c r="F28" s="171"/>
      <c r="G28" s="59"/>
      <c r="H28" s="53"/>
      <c r="I28" s="172">
        <f t="shared" si="0"/>
        <v>0</v>
      </c>
      <c r="J28" s="173"/>
    </row>
    <row r="29" spans="1:10" ht="14.5" customHeight="1" x14ac:dyDescent="0.35">
      <c r="A29" s="38"/>
      <c r="B29" s="177"/>
      <c r="C29" s="177"/>
      <c r="D29" s="177"/>
      <c r="E29" s="177"/>
      <c r="F29" s="177"/>
      <c r="G29" s="59"/>
      <c r="H29" s="53"/>
      <c r="I29" s="172">
        <f t="shared" si="0"/>
        <v>0</v>
      </c>
      <c r="J29" s="173"/>
    </row>
    <row r="30" spans="1:10" ht="14.5" customHeight="1" x14ac:dyDescent="0.35">
      <c r="A30" s="38"/>
      <c r="B30" s="171"/>
      <c r="C30" s="171"/>
      <c r="D30" s="171"/>
      <c r="E30" s="171"/>
      <c r="F30" s="171"/>
      <c r="G30" s="59"/>
      <c r="H30" s="53"/>
      <c r="I30" s="172">
        <f t="shared" si="0"/>
        <v>0</v>
      </c>
      <c r="J30" s="173"/>
    </row>
    <row r="31" spans="1:10" x14ac:dyDescent="0.35">
      <c r="A31" s="38"/>
      <c r="B31" s="171"/>
      <c r="C31" s="171"/>
      <c r="D31" s="171"/>
      <c r="E31" s="171"/>
      <c r="F31" s="171"/>
      <c r="G31" s="53"/>
      <c r="H31" s="53"/>
      <c r="I31" s="175">
        <f t="shared" si="0"/>
        <v>0</v>
      </c>
      <c r="J31" s="176"/>
    </row>
    <row r="32" spans="1:10" ht="14.5" customHeight="1" x14ac:dyDescent="0.35">
      <c r="A32" s="38"/>
      <c r="B32" s="171"/>
      <c r="C32" s="171"/>
      <c r="D32" s="171"/>
      <c r="E32" s="171"/>
      <c r="F32" s="171"/>
      <c r="G32" s="53"/>
      <c r="H32" s="53"/>
      <c r="I32" s="175">
        <f t="shared" si="0"/>
        <v>0</v>
      </c>
      <c r="J32" s="176"/>
    </row>
    <row r="33" spans="1:10" ht="14.5" customHeight="1" x14ac:dyDescent="0.35">
      <c r="A33" s="38"/>
      <c r="B33" s="171"/>
      <c r="C33" s="171"/>
      <c r="D33" s="171"/>
      <c r="E33" s="171"/>
      <c r="F33" s="171"/>
      <c r="G33" s="53"/>
      <c r="H33" s="53"/>
      <c r="I33" s="175">
        <f t="shared" si="0"/>
        <v>0</v>
      </c>
      <c r="J33" s="176"/>
    </row>
    <row r="34" spans="1:10" ht="14.5" customHeight="1" x14ac:dyDescent="0.35">
      <c r="A34" s="38"/>
      <c r="B34" s="171"/>
      <c r="C34" s="171"/>
      <c r="D34" s="171"/>
      <c r="E34" s="171"/>
      <c r="F34" s="171"/>
      <c r="G34" s="53"/>
      <c r="H34" s="53"/>
      <c r="I34" s="175">
        <f t="shared" si="0"/>
        <v>0</v>
      </c>
      <c r="J34" s="176"/>
    </row>
    <row r="35" spans="1:10" ht="15" thickBot="1" x14ac:dyDescent="0.4">
      <c r="A35" s="39"/>
      <c r="B35" s="184"/>
      <c r="C35" s="184"/>
      <c r="D35" s="184"/>
      <c r="E35" s="184"/>
      <c r="F35" s="184"/>
      <c r="G35" s="58"/>
      <c r="H35" s="58"/>
      <c r="I35" s="185">
        <f t="shared" si="0"/>
        <v>0</v>
      </c>
      <c r="J35" s="186"/>
    </row>
    <row r="36" spans="1:10" ht="14.5" customHeight="1" thickBot="1" x14ac:dyDescent="0.4">
      <c r="I36" s="52"/>
      <c r="J36" s="52"/>
    </row>
    <row r="37" spans="1:10" ht="14.5" customHeight="1" thickBot="1" x14ac:dyDescent="0.4">
      <c r="H37" s="17" t="s">
        <v>94</v>
      </c>
      <c r="I37" s="187">
        <f>SUM(I26:I36)</f>
        <v>24588</v>
      </c>
      <c r="J37" s="188"/>
    </row>
    <row r="38" spans="1:10" ht="14.5" customHeight="1" x14ac:dyDescent="0.35"/>
    <row r="40" spans="1:10" x14ac:dyDescent="0.35">
      <c r="A40" s="54" t="s">
        <v>154</v>
      </c>
      <c r="B40" s="55"/>
      <c r="C40" s="54"/>
      <c r="D40" s="56"/>
      <c r="E40" s="56"/>
      <c r="F40" s="56"/>
      <c r="G40" s="56"/>
      <c r="H40" s="56"/>
      <c r="I40" s="56"/>
      <c r="J40" s="55"/>
    </row>
    <row r="41" spans="1:10" ht="14.5" customHeight="1" x14ac:dyDescent="0.35"/>
    <row r="42" spans="1:10" ht="14.5" customHeight="1" x14ac:dyDescent="0.35"/>
    <row r="45" spans="1:10" x14ac:dyDescent="0.35">
      <c r="A45" s="1" t="s">
        <v>167</v>
      </c>
      <c r="C45" s="1" t="s">
        <v>11</v>
      </c>
      <c r="G45" s="70" t="s">
        <v>153</v>
      </c>
      <c r="H45" s="70"/>
      <c r="I45" s="70"/>
      <c r="J45" s="70"/>
    </row>
    <row r="46" spans="1:10" x14ac:dyDescent="0.35">
      <c r="G46" s="70"/>
      <c r="H46" s="70"/>
      <c r="I46" s="70"/>
      <c r="J46" s="70"/>
    </row>
    <row r="47" spans="1:10" x14ac:dyDescent="0.35">
      <c r="A47" s="4"/>
      <c r="B47" s="4"/>
      <c r="C47" s="4"/>
      <c r="D47" s="4"/>
      <c r="G47" s="4"/>
      <c r="H47" s="4"/>
      <c r="I47" s="4"/>
      <c r="J47" s="4"/>
    </row>
  </sheetData>
  <mergeCells count="55">
    <mergeCell ref="G46:J46"/>
    <mergeCell ref="B34:F34"/>
    <mergeCell ref="I34:J34"/>
    <mergeCell ref="B35:F35"/>
    <mergeCell ref="I35:J35"/>
    <mergeCell ref="I37:J37"/>
    <mergeCell ref="G45:J45"/>
    <mergeCell ref="B31:F31"/>
    <mergeCell ref="I31:J31"/>
    <mergeCell ref="B32:F32"/>
    <mergeCell ref="I32:J32"/>
    <mergeCell ref="B33:F33"/>
    <mergeCell ref="I33:J33"/>
    <mergeCell ref="B28:F28"/>
    <mergeCell ref="I28:J28"/>
    <mergeCell ref="B29:F29"/>
    <mergeCell ref="I29:J29"/>
    <mergeCell ref="B30:F30"/>
    <mergeCell ref="I30:J30"/>
    <mergeCell ref="B27:F27"/>
    <mergeCell ref="I27:J27"/>
    <mergeCell ref="A19:H19"/>
    <mergeCell ref="A20:C20"/>
    <mergeCell ref="D20:J20"/>
    <mergeCell ref="A21:J21"/>
    <mergeCell ref="A22:J22"/>
    <mergeCell ref="A23:J23"/>
    <mergeCell ref="B24:F24"/>
    <mergeCell ref="I24:J24"/>
    <mergeCell ref="A25:J25"/>
    <mergeCell ref="B26:F26"/>
    <mergeCell ref="I26:J26"/>
    <mergeCell ref="A11:B12"/>
    <mergeCell ref="C11:E12"/>
    <mergeCell ref="F11:G12"/>
    <mergeCell ref="H11:J12"/>
    <mergeCell ref="A14:H14"/>
    <mergeCell ref="A15:E16"/>
    <mergeCell ref="F15:F16"/>
    <mergeCell ref="G15:G16"/>
    <mergeCell ref="H15:H16"/>
    <mergeCell ref="I15:J16"/>
    <mergeCell ref="A10:H10"/>
    <mergeCell ref="A1:E1"/>
    <mergeCell ref="F1:J1"/>
    <mergeCell ref="A2:E5"/>
    <mergeCell ref="F2:J4"/>
    <mergeCell ref="F5:J5"/>
    <mergeCell ref="A6:E6"/>
    <mergeCell ref="F6:J6"/>
    <mergeCell ref="A7:H7"/>
    <mergeCell ref="A8:B9"/>
    <mergeCell ref="C8:E9"/>
    <mergeCell ref="F8:G9"/>
    <mergeCell ref="H8:J9"/>
  </mergeCells>
  <pageMargins left="0.98425196850393704" right="0.39370078740157483" top="0.74803149606299213" bottom="0.3937007874015748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7B1B6-407C-4027-8284-41A059040DA5}">
  <dimension ref="A1:J47"/>
  <sheetViews>
    <sheetView topLeftCell="A22" zoomScale="150" zoomScaleNormal="150" workbookViewId="0">
      <selection activeCell="C37" sqref="C37"/>
    </sheetView>
  </sheetViews>
  <sheetFormatPr defaultColWidth="8.7265625" defaultRowHeight="14.5" x14ac:dyDescent="0.35"/>
  <cols>
    <col min="1" max="6" width="8.7265625" style="1"/>
    <col min="7" max="7" width="12.1796875" style="1" bestFit="1" customWidth="1"/>
    <col min="8" max="13" width="8.7265625" style="1"/>
    <col min="14" max="14" width="41.1796875" style="1" customWidth="1"/>
    <col min="15" max="16384" width="8.7265625" style="1"/>
  </cols>
  <sheetData>
    <row r="1" spans="1:10" x14ac:dyDescent="0.35">
      <c r="A1" s="118" t="s">
        <v>3</v>
      </c>
      <c r="B1" s="116"/>
      <c r="C1" s="116"/>
      <c r="D1" s="116"/>
      <c r="E1" s="119"/>
      <c r="F1" s="115" t="s">
        <v>4</v>
      </c>
      <c r="G1" s="116"/>
      <c r="H1" s="116"/>
      <c r="I1" s="116"/>
      <c r="J1" s="117"/>
    </row>
    <row r="2" spans="1:10" x14ac:dyDescent="0.35">
      <c r="A2" s="120" t="s">
        <v>142</v>
      </c>
      <c r="B2" s="121"/>
      <c r="C2" s="121"/>
      <c r="D2" s="121"/>
      <c r="E2" s="122"/>
      <c r="F2" s="144"/>
      <c r="G2" s="145"/>
      <c r="H2" s="145"/>
      <c r="I2" s="145"/>
      <c r="J2" s="146"/>
    </row>
    <row r="3" spans="1:10" x14ac:dyDescent="0.35">
      <c r="A3" s="120"/>
      <c r="B3" s="121"/>
      <c r="C3" s="121"/>
      <c r="D3" s="121"/>
      <c r="E3" s="122"/>
      <c r="F3" s="144"/>
      <c r="G3" s="145"/>
      <c r="H3" s="145"/>
      <c r="I3" s="145"/>
      <c r="J3" s="146"/>
    </row>
    <row r="4" spans="1:10" x14ac:dyDescent="0.35">
      <c r="A4" s="120"/>
      <c r="B4" s="121"/>
      <c r="C4" s="121"/>
      <c r="D4" s="121"/>
      <c r="E4" s="122"/>
      <c r="F4" s="144"/>
      <c r="G4" s="145"/>
      <c r="H4" s="145"/>
      <c r="I4" s="145"/>
      <c r="J4" s="146"/>
    </row>
    <row r="5" spans="1:10" x14ac:dyDescent="0.35">
      <c r="A5" s="120"/>
      <c r="B5" s="121"/>
      <c r="C5" s="121"/>
      <c r="D5" s="121"/>
      <c r="E5" s="122"/>
      <c r="F5" s="144"/>
      <c r="G5" s="145"/>
      <c r="H5" s="145"/>
      <c r="I5" s="145"/>
      <c r="J5" s="146"/>
    </row>
    <row r="6" spans="1:10" x14ac:dyDescent="0.35">
      <c r="A6" s="178" t="s">
        <v>151</v>
      </c>
      <c r="B6" s="179"/>
      <c r="C6" s="179"/>
      <c r="D6" s="179"/>
      <c r="E6" s="180"/>
      <c r="F6" s="181"/>
      <c r="G6" s="182"/>
      <c r="H6" s="182"/>
      <c r="I6" s="182"/>
      <c r="J6" s="183"/>
    </row>
    <row r="7" spans="1:10" x14ac:dyDescent="0.35">
      <c r="A7" s="114"/>
      <c r="B7" s="114"/>
      <c r="C7" s="114"/>
      <c r="D7" s="114"/>
      <c r="E7" s="114"/>
      <c r="F7" s="114"/>
      <c r="G7" s="114"/>
      <c r="H7" s="70"/>
    </row>
    <row r="8" spans="1:10" x14ac:dyDescent="0.35">
      <c r="A8" s="127" t="s">
        <v>149</v>
      </c>
      <c r="B8" s="128"/>
      <c r="C8" s="131"/>
      <c r="D8" s="132"/>
      <c r="E8" s="133"/>
      <c r="F8" s="127" t="s">
        <v>148</v>
      </c>
      <c r="G8" s="165"/>
      <c r="H8" s="102" t="s">
        <v>6</v>
      </c>
      <c r="I8" s="103"/>
      <c r="J8" s="104"/>
    </row>
    <row r="9" spans="1:10" x14ac:dyDescent="0.35">
      <c r="A9" s="129"/>
      <c r="B9" s="130"/>
      <c r="C9" s="134"/>
      <c r="D9" s="135"/>
      <c r="E9" s="136"/>
      <c r="F9" s="129"/>
      <c r="G9" s="166"/>
      <c r="H9" s="105"/>
      <c r="I9" s="106"/>
      <c r="J9" s="107"/>
    </row>
    <row r="10" spans="1:10" x14ac:dyDescent="0.35">
      <c r="A10" s="126"/>
      <c r="B10" s="126"/>
      <c r="C10" s="126"/>
      <c r="D10" s="126"/>
      <c r="E10" s="126"/>
      <c r="F10" s="126"/>
      <c r="G10" s="126"/>
      <c r="H10" s="70"/>
    </row>
    <row r="11" spans="1:10" x14ac:dyDescent="0.35">
      <c r="A11" s="167" t="s">
        <v>150</v>
      </c>
      <c r="B11" s="167"/>
      <c r="C11" s="152" t="s">
        <v>164</v>
      </c>
      <c r="D11" s="153"/>
      <c r="E11" s="153"/>
      <c r="F11" s="168"/>
      <c r="G11" s="168"/>
      <c r="H11" s="169"/>
      <c r="I11" s="170"/>
      <c r="J11" s="170"/>
    </row>
    <row r="12" spans="1:10" x14ac:dyDescent="0.35">
      <c r="A12" s="167"/>
      <c r="B12" s="167"/>
      <c r="C12" s="153"/>
      <c r="D12" s="153"/>
      <c r="E12" s="153"/>
      <c r="F12" s="168"/>
      <c r="G12" s="168"/>
      <c r="H12" s="170"/>
      <c r="I12" s="170"/>
      <c r="J12" s="170"/>
    </row>
    <row r="13" spans="1:10" x14ac:dyDescent="0.35">
      <c r="A13" s="6"/>
      <c r="B13" s="6"/>
      <c r="C13" s="43"/>
      <c r="D13" s="43"/>
      <c r="E13" s="43"/>
      <c r="F13" s="6"/>
      <c r="G13" s="6"/>
      <c r="H13" s="44"/>
      <c r="I13" s="44"/>
      <c r="J13" s="44"/>
    </row>
    <row r="14" spans="1:10" ht="15" thickBot="1" x14ac:dyDescent="0.4">
      <c r="A14" s="70"/>
      <c r="B14" s="70"/>
      <c r="C14" s="70"/>
      <c r="D14" s="70"/>
      <c r="E14" s="70"/>
      <c r="F14" s="70"/>
      <c r="G14" s="70"/>
      <c r="H14" s="70"/>
    </row>
    <row r="15" spans="1:10" x14ac:dyDescent="0.35">
      <c r="A15" s="138" t="s">
        <v>147</v>
      </c>
      <c r="B15" s="139"/>
      <c r="C15" s="139"/>
      <c r="D15" s="139"/>
      <c r="E15" s="140"/>
      <c r="F15" s="154" t="s">
        <v>1</v>
      </c>
      <c r="G15" s="163" t="s">
        <v>169</v>
      </c>
      <c r="H15" s="96"/>
      <c r="I15" s="159"/>
      <c r="J15" s="160"/>
    </row>
    <row r="16" spans="1:10" ht="15" thickBot="1" x14ac:dyDescent="0.4">
      <c r="A16" s="141"/>
      <c r="B16" s="142"/>
      <c r="C16" s="142"/>
      <c r="D16" s="142"/>
      <c r="E16" s="143"/>
      <c r="F16" s="155"/>
      <c r="G16" s="164"/>
      <c r="H16" s="97"/>
      <c r="I16" s="161"/>
      <c r="J16" s="162"/>
    </row>
    <row r="17" spans="1:10" ht="13" customHeight="1" x14ac:dyDescent="0.35">
      <c r="A17" s="45"/>
      <c r="B17" s="45"/>
      <c r="C17" s="45"/>
      <c r="D17" s="45"/>
      <c r="E17" s="45"/>
      <c r="F17" s="46"/>
      <c r="G17" s="47"/>
      <c r="H17" s="46"/>
      <c r="I17" s="48"/>
      <c r="J17" s="48"/>
    </row>
    <row r="18" spans="1:10" x14ac:dyDescent="0.35">
      <c r="A18" s="6"/>
      <c r="B18" s="49"/>
      <c r="C18" s="49"/>
      <c r="D18" s="50"/>
      <c r="E18" s="50"/>
      <c r="F18" s="2"/>
      <c r="G18" s="2"/>
      <c r="H18" s="5"/>
      <c r="I18" s="51"/>
      <c r="J18" s="6"/>
    </row>
    <row r="19" spans="1:10" ht="15" thickBot="1" x14ac:dyDescent="0.4">
      <c r="A19" s="70"/>
      <c r="B19" s="70"/>
      <c r="C19" s="70"/>
      <c r="D19" s="70"/>
      <c r="E19" s="70"/>
      <c r="F19" s="70"/>
      <c r="G19" s="70"/>
      <c r="H19" s="70"/>
    </row>
    <row r="20" spans="1:10" x14ac:dyDescent="0.35">
      <c r="A20" s="76" t="s">
        <v>152</v>
      </c>
      <c r="B20" s="77"/>
      <c r="C20" s="77"/>
      <c r="D20" s="78" t="str">
        <f>H8</f>
        <v>FISKALNA I POS OPREMA</v>
      </c>
      <c r="E20" s="78"/>
      <c r="F20" s="78"/>
      <c r="G20" s="78"/>
      <c r="H20" s="78"/>
      <c r="I20" s="78"/>
      <c r="J20" s="79"/>
    </row>
    <row r="21" spans="1:10" x14ac:dyDescent="0.35">
      <c r="A21" s="62"/>
      <c r="B21" s="63"/>
      <c r="C21" s="63"/>
      <c r="D21" s="63"/>
      <c r="E21" s="63"/>
      <c r="F21" s="63"/>
      <c r="G21" s="63"/>
      <c r="H21" s="63"/>
      <c r="I21" s="63"/>
      <c r="J21" s="64"/>
    </row>
    <row r="22" spans="1:10" x14ac:dyDescent="0.35">
      <c r="A22" s="62" t="s">
        <v>165</v>
      </c>
      <c r="B22" s="63"/>
      <c r="C22" s="63"/>
      <c r="D22" s="63"/>
      <c r="E22" s="63"/>
      <c r="F22" s="63"/>
      <c r="G22" s="63"/>
      <c r="H22" s="63"/>
      <c r="I22" s="63"/>
      <c r="J22" s="64"/>
    </row>
    <row r="23" spans="1:10" x14ac:dyDescent="0.35">
      <c r="A23" s="62"/>
      <c r="B23" s="63"/>
      <c r="C23" s="63"/>
      <c r="D23" s="63"/>
      <c r="E23" s="63"/>
      <c r="F23" s="63"/>
      <c r="G23" s="63"/>
      <c r="H23" s="63"/>
      <c r="I23" s="63"/>
      <c r="J23" s="64"/>
    </row>
    <row r="24" spans="1:10" s="2" customFormat="1" x14ac:dyDescent="0.35">
      <c r="A24" s="38" t="s">
        <v>16</v>
      </c>
      <c r="B24" s="63" t="s">
        <v>17</v>
      </c>
      <c r="C24" s="63"/>
      <c r="D24" s="63"/>
      <c r="E24" s="63"/>
      <c r="F24" s="63"/>
      <c r="G24" s="7" t="s">
        <v>20</v>
      </c>
      <c r="H24" s="7" t="s">
        <v>18</v>
      </c>
      <c r="I24" s="63" t="s">
        <v>19</v>
      </c>
      <c r="J24" s="64"/>
    </row>
    <row r="25" spans="1:10" ht="14.5" customHeight="1" x14ac:dyDescent="0.35">
      <c r="A25" s="65"/>
      <c r="B25" s="66"/>
      <c r="C25" s="66"/>
      <c r="D25" s="66"/>
      <c r="E25" s="66"/>
      <c r="F25" s="66"/>
      <c r="G25" s="66"/>
      <c r="H25" s="66"/>
      <c r="I25" s="66"/>
      <c r="J25" s="67"/>
    </row>
    <row r="26" spans="1:10" ht="14.5" customHeight="1" x14ac:dyDescent="0.35">
      <c r="A26" s="38"/>
      <c r="B26" s="174" t="s">
        <v>166</v>
      </c>
      <c r="C26" s="174"/>
      <c r="D26" s="174"/>
      <c r="E26" s="174"/>
      <c r="F26" s="174"/>
      <c r="G26" s="53"/>
      <c r="H26" s="53"/>
      <c r="I26" s="175">
        <f t="shared" ref="I26:I35" si="0">G26*H26</f>
        <v>0</v>
      </c>
      <c r="J26" s="176"/>
    </row>
    <row r="27" spans="1:10" ht="14.5" customHeight="1" x14ac:dyDescent="0.35">
      <c r="A27" s="38"/>
      <c r="B27" s="171" t="s">
        <v>160</v>
      </c>
      <c r="C27" s="171"/>
      <c r="D27" s="171"/>
      <c r="E27" s="171"/>
      <c r="F27" s="171"/>
      <c r="G27" s="57">
        <v>1890</v>
      </c>
      <c r="H27" s="53">
        <v>1</v>
      </c>
      <c r="I27" s="172">
        <f t="shared" si="0"/>
        <v>1890</v>
      </c>
      <c r="J27" s="173"/>
    </row>
    <row r="28" spans="1:10" x14ac:dyDescent="0.35">
      <c r="A28" s="38"/>
      <c r="B28" s="171" t="s">
        <v>161</v>
      </c>
      <c r="C28" s="171"/>
      <c r="D28" s="171"/>
      <c r="E28" s="171"/>
      <c r="F28" s="171"/>
      <c r="G28" s="57">
        <v>1890</v>
      </c>
      <c r="H28" s="53">
        <v>1</v>
      </c>
      <c r="I28" s="172">
        <f t="shared" si="0"/>
        <v>1890</v>
      </c>
      <c r="J28" s="173"/>
    </row>
    <row r="29" spans="1:10" ht="14.5" customHeight="1" x14ac:dyDescent="0.35">
      <c r="A29" s="38"/>
      <c r="B29" s="177" t="s">
        <v>162</v>
      </c>
      <c r="C29" s="177"/>
      <c r="D29" s="177"/>
      <c r="E29" s="177"/>
      <c r="F29" s="177"/>
      <c r="G29" s="57">
        <v>890</v>
      </c>
      <c r="H29" s="53">
        <v>1</v>
      </c>
      <c r="I29" s="172">
        <f t="shared" si="0"/>
        <v>890</v>
      </c>
      <c r="J29" s="173"/>
    </row>
    <row r="30" spans="1:10" ht="14.5" customHeight="1" x14ac:dyDescent="0.35">
      <c r="A30" s="38"/>
      <c r="B30" s="171" t="s">
        <v>163</v>
      </c>
      <c r="C30" s="171"/>
      <c r="D30" s="171"/>
      <c r="E30" s="171"/>
      <c r="F30" s="171"/>
      <c r="G30" s="57">
        <v>890</v>
      </c>
      <c r="H30" s="53">
        <v>1</v>
      </c>
      <c r="I30" s="172">
        <f t="shared" si="0"/>
        <v>890</v>
      </c>
      <c r="J30" s="173"/>
    </row>
    <row r="31" spans="1:10" x14ac:dyDescent="0.35">
      <c r="A31" s="38"/>
      <c r="B31" s="171"/>
      <c r="C31" s="171"/>
      <c r="D31" s="171"/>
      <c r="E31" s="171"/>
      <c r="F31" s="171"/>
      <c r="G31" s="53"/>
      <c r="H31" s="53"/>
      <c r="I31" s="175">
        <f t="shared" si="0"/>
        <v>0</v>
      </c>
      <c r="J31" s="176"/>
    </row>
    <row r="32" spans="1:10" ht="14.5" customHeight="1" x14ac:dyDescent="0.35">
      <c r="A32" s="38"/>
      <c r="B32" s="171"/>
      <c r="C32" s="171"/>
      <c r="D32" s="171"/>
      <c r="E32" s="171"/>
      <c r="F32" s="171"/>
      <c r="G32" s="53"/>
      <c r="H32" s="53"/>
      <c r="I32" s="175">
        <f t="shared" si="0"/>
        <v>0</v>
      </c>
      <c r="J32" s="176"/>
    </row>
    <row r="33" spans="1:10" ht="14.5" customHeight="1" x14ac:dyDescent="0.35">
      <c r="A33" s="38"/>
      <c r="B33" s="171"/>
      <c r="C33" s="171"/>
      <c r="D33" s="171"/>
      <c r="E33" s="171"/>
      <c r="F33" s="171"/>
      <c r="G33" s="53"/>
      <c r="H33" s="53"/>
      <c r="I33" s="175">
        <f t="shared" si="0"/>
        <v>0</v>
      </c>
      <c r="J33" s="176"/>
    </row>
    <row r="34" spans="1:10" ht="14.5" customHeight="1" x14ac:dyDescent="0.35">
      <c r="A34" s="38"/>
      <c r="B34" s="171"/>
      <c r="C34" s="171"/>
      <c r="D34" s="171"/>
      <c r="E34" s="171"/>
      <c r="F34" s="171"/>
      <c r="G34" s="53"/>
      <c r="H34" s="53"/>
      <c r="I34" s="175">
        <f t="shared" si="0"/>
        <v>0</v>
      </c>
      <c r="J34" s="176"/>
    </row>
    <row r="35" spans="1:10" ht="15" thickBot="1" x14ac:dyDescent="0.4">
      <c r="A35" s="39"/>
      <c r="B35" s="184"/>
      <c r="C35" s="184"/>
      <c r="D35" s="184"/>
      <c r="E35" s="184"/>
      <c r="F35" s="184"/>
      <c r="G35" s="58"/>
      <c r="H35" s="58"/>
      <c r="I35" s="185">
        <f t="shared" si="0"/>
        <v>0</v>
      </c>
      <c r="J35" s="186"/>
    </row>
    <row r="36" spans="1:10" ht="14.5" customHeight="1" thickBot="1" x14ac:dyDescent="0.4">
      <c r="I36" s="52"/>
      <c r="J36" s="52"/>
    </row>
    <row r="37" spans="1:10" ht="14.5" customHeight="1" thickBot="1" x14ac:dyDescent="0.4">
      <c r="H37" s="17" t="s">
        <v>94</v>
      </c>
      <c r="I37" s="187">
        <f>SUM(I26:I36)</f>
        <v>5560</v>
      </c>
      <c r="J37" s="188"/>
    </row>
    <row r="38" spans="1:10" ht="14.5" customHeight="1" x14ac:dyDescent="0.35"/>
    <row r="40" spans="1:10" x14ac:dyDescent="0.35">
      <c r="A40" s="54" t="s">
        <v>154</v>
      </c>
      <c r="B40" s="55"/>
      <c r="C40" s="54"/>
      <c r="D40" s="56"/>
      <c r="E40" s="56"/>
      <c r="F40" s="56"/>
      <c r="G40" s="56"/>
      <c r="H40" s="56"/>
      <c r="I40" s="56"/>
      <c r="J40" s="55"/>
    </row>
    <row r="41" spans="1:10" ht="14.5" customHeight="1" x14ac:dyDescent="0.35"/>
    <row r="42" spans="1:10" ht="14.5" customHeight="1" x14ac:dyDescent="0.35"/>
    <row r="45" spans="1:10" x14ac:dyDescent="0.35">
      <c r="A45" s="1" t="s">
        <v>167</v>
      </c>
      <c r="C45" s="1" t="s">
        <v>11</v>
      </c>
      <c r="G45" s="70" t="s">
        <v>153</v>
      </c>
      <c r="H45" s="70"/>
      <c r="I45" s="70"/>
      <c r="J45" s="70"/>
    </row>
    <row r="46" spans="1:10" x14ac:dyDescent="0.35">
      <c r="G46" s="70"/>
      <c r="H46" s="70"/>
      <c r="I46" s="70"/>
      <c r="J46" s="70"/>
    </row>
    <row r="47" spans="1:10" x14ac:dyDescent="0.35">
      <c r="A47" s="4"/>
      <c r="B47" s="4"/>
      <c r="C47" s="4"/>
      <c r="D47" s="4"/>
      <c r="G47" s="4"/>
      <c r="H47" s="4"/>
      <c r="I47" s="4"/>
      <c r="J47" s="4"/>
    </row>
  </sheetData>
  <mergeCells count="55">
    <mergeCell ref="G46:J46"/>
    <mergeCell ref="B34:F34"/>
    <mergeCell ref="I34:J34"/>
    <mergeCell ref="B35:F35"/>
    <mergeCell ref="I35:J35"/>
    <mergeCell ref="I37:J37"/>
    <mergeCell ref="G45:J45"/>
    <mergeCell ref="B31:F31"/>
    <mergeCell ref="I31:J31"/>
    <mergeCell ref="B32:F32"/>
    <mergeCell ref="I32:J32"/>
    <mergeCell ref="B33:F33"/>
    <mergeCell ref="I33:J33"/>
    <mergeCell ref="B28:F28"/>
    <mergeCell ref="I28:J28"/>
    <mergeCell ref="B29:F29"/>
    <mergeCell ref="I29:J29"/>
    <mergeCell ref="B30:F30"/>
    <mergeCell ref="I30:J30"/>
    <mergeCell ref="B27:F27"/>
    <mergeCell ref="I27:J27"/>
    <mergeCell ref="A19:H19"/>
    <mergeCell ref="A20:C20"/>
    <mergeCell ref="D20:J20"/>
    <mergeCell ref="A21:J21"/>
    <mergeCell ref="A22:J22"/>
    <mergeCell ref="A23:J23"/>
    <mergeCell ref="B24:F24"/>
    <mergeCell ref="I24:J24"/>
    <mergeCell ref="A25:J25"/>
    <mergeCell ref="B26:F26"/>
    <mergeCell ref="I26:J26"/>
    <mergeCell ref="A11:B12"/>
    <mergeCell ref="C11:E12"/>
    <mergeCell ref="F11:G12"/>
    <mergeCell ref="H11:J12"/>
    <mergeCell ref="A14:H14"/>
    <mergeCell ref="A15:E16"/>
    <mergeCell ref="F15:F16"/>
    <mergeCell ref="G15:G16"/>
    <mergeCell ref="H15:H16"/>
    <mergeCell ref="I15:J16"/>
    <mergeCell ref="A10:H10"/>
    <mergeCell ref="A1:E1"/>
    <mergeCell ref="F1:J1"/>
    <mergeCell ref="A2:E5"/>
    <mergeCell ref="F2:J4"/>
    <mergeCell ref="F5:J5"/>
    <mergeCell ref="A6:E6"/>
    <mergeCell ref="F6:J6"/>
    <mergeCell ref="A7:H7"/>
    <mergeCell ref="A8:B9"/>
    <mergeCell ref="C8:E9"/>
    <mergeCell ref="F8:G9"/>
    <mergeCell ref="H8:J9"/>
  </mergeCells>
  <pageMargins left="0.98425196850393704" right="0.39370078740157483" top="0.74803149606299213" bottom="0.3937007874015748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AF4CC-FE96-4BE9-A66A-72D14B544E18}">
  <dimension ref="A1:D85"/>
  <sheetViews>
    <sheetView workbookViewId="0">
      <selection activeCell="B1" sqref="B1:D1"/>
    </sheetView>
  </sheetViews>
  <sheetFormatPr defaultRowHeight="14.5" x14ac:dyDescent="0.35"/>
  <cols>
    <col min="3" max="3" width="86.54296875" customWidth="1"/>
  </cols>
  <sheetData>
    <row r="1" spans="1:4" x14ac:dyDescent="0.35">
      <c r="A1" s="8">
        <v>1</v>
      </c>
      <c r="B1" s="195" t="s">
        <v>22</v>
      </c>
      <c r="C1" s="195"/>
      <c r="D1" s="9">
        <v>1890</v>
      </c>
    </row>
    <row r="2" spans="1:4" x14ac:dyDescent="0.35">
      <c r="A2" s="8">
        <v>2</v>
      </c>
      <c r="B2" s="195" t="s">
        <v>23</v>
      </c>
      <c r="C2" s="195"/>
      <c r="D2" s="9">
        <v>1890</v>
      </c>
    </row>
    <row r="3" spans="1:4" x14ac:dyDescent="0.35">
      <c r="A3" s="8">
        <v>3</v>
      </c>
      <c r="B3" s="195" t="s">
        <v>24</v>
      </c>
      <c r="C3" s="195"/>
      <c r="D3" s="9">
        <v>1890</v>
      </c>
    </row>
    <row r="4" spans="1:4" x14ac:dyDescent="0.35">
      <c r="A4" s="8">
        <v>4</v>
      </c>
      <c r="B4" s="195" t="s">
        <v>25</v>
      </c>
      <c r="C4" s="195"/>
      <c r="D4" s="9">
        <v>1890</v>
      </c>
    </row>
    <row r="5" spans="1:4" x14ac:dyDescent="0.35">
      <c r="A5" s="8"/>
      <c r="B5" s="195"/>
      <c r="C5" s="195"/>
      <c r="D5" s="9"/>
    </row>
    <row r="6" spans="1:4" x14ac:dyDescent="0.35">
      <c r="A6" s="8">
        <v>5</v>
      </c>
      <c r="B6" s="195" t="s">
        <v>26</v>
      </c>
      <c r="C6" s="195"/>
      <c r="D6" s="9">
        <v>1890</v>
      </c>
    </row>
    <row r="7" spans="1:4" x14ac:dyDescent="0.35">
      <c r="A7" s="8">
        <v>6</v>
      </c>
      <c r="B7" s="195" t="s">
        <v>27</v>
      </c>
      <c r="C7" s="195"/>
      <c r="D7" s="9">
        <v>1890</v>
      </c>
    </row>
    <row r="8" spans="1:4" x14ac:dyDescent="0.35">
      <c r="A8" s="8"/>
      <c r="B8" s="195"/>
      <c r="C8" s="195"/>
      <c r="D8" s="9"/>
    </row>
    <row r="9" spans="1:4" x14ac:dyDescent="0.35">
      <c r="A9" s="8">
        <v>7</v>
      </c>
      <c r="B9" s="195" t="s">
        <v>28</v>
      </c>
      <c r="C9" s="195"/>
      <c r="D9" s="9">
        <v>3890</v>
      </c>
    </row>
    <row r="10" spans="1:4" x14ac:dyDescent="0.35">
      <c r="A10" s="8">
        <v>8</v>
      </c>
      <c r="B10" s="195" t="s">
        <v>29</v>
      </c>
      <c r="C10" s="195"/>
      <c r="D10" s="9">
        <v>890</v>
      </c>
    </row>
    <row r="11" spans="1:4" x14ac:dyDescent="0.35">
      <c r="A11" s="8"/>
      <c r="B11" s="195"/>
      <c r="C11" s="195"/>
      <c r="D11" s="9"/>
    </row>
    <row r="12" spans="1:4" x14ac:dyDescent="0.35">
      <c r="A12" s="8">
        <v>9</v>
      </c>
      <c r="B12" s="194" t="s">
        <v>30</v>
      </c>
      <c r="C12" s="194"/>
      <c r="D12" s="10">
        <v>2890</v>
      </c>
    </row>
    <row r="13" spans="1:4" x14ac:dyDescent="0.35">
      <c r="A13" s="8">
        <v>10</v>
      </c>
      <c r="B13" s="194" t="s">
        <v>31</v>
      </c>
      <c r="C13" s="194"/>
      <c r="D13" s="10">
        <v>2890</v>
      </c>
    </row>
    <row r="14" spans="1:4" x14ac:dyDescent="0.35">
      <c r="A14" s="8">
        <v>11</v>
      </c>
      <c r="B14" s="194" t="s">
        <v>32</v>
      </c>
      <c r="C14" s="194"/>
      <c r="D14" s="10">
        <v>4890</v>
      </c>
    </row>
    <row r="15" spans="1:4" x14ac:dyDescent="0.35">
      <c r="A15" s="8"/>
      <c r="B15" s="195"/>
      <c r="C15" s="195"/>
      <c r="D15" s="9"/>
    </row>
    <row r="16" spans="1:4" x14ac:dyDescent="0.35">
      <c r="A16" s="8">
        <v>12</v>
      </c>
      <c r="B16" s="195" t="s">
        <v>33</v>
      </c>
      <c r="C16" s="195"/>
      <c r="D16" s="11">
        <v>3890</v>
      </c>
    </row>
    <row r="17" spans="1:4" x14ac:dyDescent="0.35">
      <c r="A17" s="8">
        <v>13</v>
      </c>
      <c r="B17" s="197" t="s">
        <v>34</v>
      </c>
      <c r="C17" s="197"/>
      <c r="D17" s="12">
        <v>9890</v>
      </c>
    </row>
    <row r="18" spans="1:4" x14ac:dyDescent="0.35">
      <c r="A18" s="8">
        <v>14</v>
      </c>
      <c r="B18" s="198" t="s">
        <v>35</v>
      </c>
      <c r="C18" s="198"/>
      <c r="D18" s="13">
        <v>6890</v>
      </c>
    </row>
    <row r="19" spans="1:4" x14ac:dyDescent="0.35">
      <c r="A19" s="8">
        <v>15</v>
      </c>
      <c r="B19" s="195" t="s">
        <v>36</v>
      </c>
      <c r="C19" s="195"/>
      <c r="D19" s="11">
        <v>13890</v>
      </c>
    </row>
    <row r="20" spans="1:4" x14ac:dyDescent="0.35">
      <c r="A20" s="8">
        <v>16</v>
      </c>
      <c r="B20" s="195" t="s">
        <v>37</v>
      </c>
      <c r="C20" s="195"/>
      <c r="D20" s="11">
        <v>11890</v>
      </c>
    </row>
    <row r="21" spans="1:4" x14ac:dyDescent="0.35">
      <c r="A21" s="8"/>
      <c r="B21" s="196"/>
      <c r="C21" s="196"/>
      <c r="D21" s="11"/>
    </row>
    <row r="22" spans="1:4" x14ac:dyDescent="0.35">
      <c r="A22" s="8">
        <v>17</v>
      </c>
      <c r="B22" s="195" t="s">
        <v>38</v>
      </c>
      <c r="C22" s="195"/>
      <c r="D22" s="11">
        <v>11890</v>
      </c>
    </row>
    <row r="23" spans="1:4" x14ac:dyDescent="0.35">
      <c r="A23" s="8">
        <v>18</v>
      </c>
      <c r="B23" s="195" t="s">
        <v>39</v>
      </c>
      <c r="C23" s="195"/>
      <c r="D23" s="11">
        <v>11890</v>
      </c>
    </row>
    <row r="24" spans="1:4" x14ac:dyDescent="0.35">
      <c r="A24" s="8">
        <v>19</v>
      </c>
      <c r="B24" s="197" t="s">
        <v>40</v>
      </c>
      <c r="C24" s="197"/>
      <c r="D24" s="12">
        <v>8390</v>
      </c>
    </row>
    <row r="25" spans="1:4" x14ac:dyDescent="0.35">
      <c r="A25" s="8">
        <v>20</v>
      </c>
      <c r="B25" s="195" t="s">
        <v>41</v>
      </c>
      <c r="C25" s="195"/>
      <c r="D25" s="9">
        <v>3890</v>
      </c>
    </row>
    <row r="26" spans="1:4" x14ac:dyDescent="0.35">
      <c r="A26" s="8">
        <v>21</v>
      </c>
      <c r="B26" s="195" t="s">
        <v>42</v>
      </c>
      <c r="C26" s="195"/>
      <c r="D26" s="9">
        <v>3890</v>
      </c>
    </row>
    <row r="27" spans="1:4" x14ac:dyDescent="0.35">
      <c r="A27" s="8"/>
      <c r="B27" s="195"/>
      <c r="C27" s="195"/>
      <c r="D27" s="9"/>
    </row>
    <row r="28" spans="1:4" x14ac:dyDescent="0.35">
      <c r="A28" s="8">
        <v>22</v>
      </c>
      <c r="B28" s="194" t="s">
        <v>43</v>
      </c>
      <c r="C28" s="194"/>
      <c r="D28" s="10">
        <v>890</v>
      </c>
    </row>
    <row r="29" spans="1:4" x14ac:dyDescent="0.35">
      <c r="A29" s="8">
        <v>23</v>
      </c>
      <c r="B29" s="195" t="s">
        <v>44</v>
      </c>
      <c r="C29" s="195"/>
      <c r="D29" s="9">
        <v>890</v>
      </c>
    </row>
    <row r="30" spans="1:4" x14ac:dyDescent="0.35">
      <c r="A30" s="8">
        <v>24</v>
      </c>
      <c r="B30" s="195" t="s">
        <v>45</v>
      </c>
      <c r="C30" s="195"/>
      <c r="D30" s="9">
        <v>890</v>
      </c>
    </row>
    <row r="31" spans="1:4" x14ac:dyDescent="0.35">
      <c r="A31" s="8">
        <v>25</v>
      </c>
      <c r="B31" s="195" t="s">
        <v>46</v>
      </c>
      <c r="C31" s="195"/>
      <c r="D31" s="9">
        <v>890</v>
      </c>
    </row>
    <row r="32" spans="1:4" x14ac:dyDescent="0.35">
      <c r="A32" s="8"/>
      <c r="B32" s="195"/>
      <c r="C32" s="195"/>
      <c r="D32" s="9"/>
    </row>
    <row r="33" spans="1:4" x14ac:dyDescent="0.35">
      <c r="A33" s="8">
        <v>26</v>
      </c>
      <c r="B33" s="195" t="s">
        <v>47</v>
      </c>
      <c r="C33" s="195"/>
      <c r="D33" s="9">
        <v>5890</v>
      </c>
    </row>
    <row r="34" spans="1:4" x14ac:dyDescent="0.35">
      <c r="A34" s="8"/>
      <c r="B34" s="195"/>
      <c r="C34" s="195"/>
      <c r="D34" s="9"/>
    </row>
    <row r="35" spans="1:4" x14ac:dyDescent="0.35">
      <c r="A35" s="8">
        <v>27</v>
      </c>
      <c r="B35" s="195" t="s">
        <v>48</v>
      </c>
      <c r="C35" s="195"/>
      <c r="D35" s="9">
        <v>1890</v>
      </c>
    </row>
    <row r="36" spans="1:4" x14ac:dyDescent="0.35">
      <c r="A36" s="8">
        <v>28</v>
      </c>
      <c r="B36" s="195" t="s">
        <v>49</v>
      </c>
      <c r="C36" s="195"/>
      <c r="D36" s="9">
        <v>1890</v>
      </c>
    </row>
    <row r="37" spans="1:4" x14ac:dyDescent="0.35">
      <c r="A37" s="8">
        <v>29</v>
      </c>
      <c r="B37" s="195" t="s">
        <v>50</v>
      </c>
      <c r="C37" s="195"/>
      <c r="D37" s="9">
        <v>3890</v>
      </c>
    </row>
    <row r="38" spans="1:4" x14ac:dyDescent="0.35">
      <c r="A38" s="8">
        <v>30</v>
      </c>
      <c r="B38" s="195" t="s">
        <v>51</v>
      </c>
      <c r="C38" s="195"/>
      <c r="D38" s="9">
        <v>90</v>
      </c>
    </row>
    <row r="39" spans="1:4" x14ac:dyDescent="0.35">
      <c r="A39" s="8"/>
      <c r="B39" s="195"/>
      <c r="C39" s="195"/>
      <c r="D39" s="9"/>
    </row>
    <row r="40" spans="1:4" x14ac:dyDescent="0.35">
      <c r="A40" s="8">
        <v>31</v>
      </c>
      <c r="B40" s="195" t="s">
        <v>52</v>
      </c>
      <c r="C40" s="195"/>
      <c r="D40" s="9">
        <v>1490</v>
      </c>
    </row>
    <row r="41" spans="1:4" x14ac:dyDescent="0.35">
      <c r="A41" s="8">
        <v>32</v>
      </c>
      <c r="B41" s="195" t="s">
        <v>53</v>
      </c>
      <c r="C41" s="195"/>
      <c r="D41" s="9">
        <v>3390</v>
      </c>
    </row>
    <row r="42" spans="1:4" x14ac:dyDescent="0.35">
      <c r="A42" s="8">
        <v>33</v>
      </c>
      <c r="B42" s="195" t="s">
        <v>54</v>
      </c>
      <c r="C42" s="195"/>
      <c r="D42" s="9">
        <v>1990</v>
      </c>
    </row>
    <row r="43" spans="1:4" x14ac:dyDescent="0.35">
      <c r="A43" s="8">
        <v>34</v>
      </c>
      <c r="B43" s="195" t="s">
        <v>55</v>
      </c>
      <c r="C43" s="195"/>
      <c r="D43" s="9">
        <v>1590</v>
      </c>
    </row>
    <row r="44" spans="1:4" x14ac:dyDescent="0.35">
      <c r="A44" s="8">
        <v>35</v>
      </c>
      <c r="B44" s="195" t="s">
        <v>56</v>
      </c>
      <c r="C44" s="195"/>
      <c r="D44" s="9">
        <v>1090</v>
      </c>
    </row>
    <row r="45" spans="1:4" x14ac:dyDescent="0.35">
      <c r="A45" s="8">
        <v>36</v>
      </c>
      <c r="B45" s="195" t="s">
        <v>57</v>
      </c>
      <c r="C45" s="195"/>
      <c r="D45" s="9">
        <v>1890</v>
      </c>
    </row>
    <row r="46" spans="1:4" x14ac:dyDescent="0.35">
      <c r="A46" s="8">
        <v>37</v>
      </c>
      <c r="B46" s="195" t="s">
        <v>58</v>
      </c>
      <c r="C46" s="195"/>
      <c r="D46" s="9">
        <v>890</v>
      </c>
    </row>
    <row r="47" spans="1:4" x14ac:dyDescent="0.35">
      <c r="A47" s="8">
        <v>38</v>
      </c>
      <c r="B47" s="195" t="s">
        <v>59</v>
      </c>
      <c r="C47" s="195"/>
      <c r="D47" s="9">
        <v>590</v>
      </c>
    </row>
    <row r="48" spans="1:4" x14ac:dyDescent="0.35">
      <c r="A48" s="8">
        <v>39</v>
      </c>
      <c r="B48" s="195" t="s">
        <v>60</v>
      </c>
      <c r="C48" s="195"/>
      <c r="D48" s="9">
        <v>2490</v>
      </c>
    </row>
    <row r="49" spans="1:4" x14ac:dyDescent="0.35">
      <c r="A49" s="8"/>
      <c r="B49" s="195"/>
      <c r="C49" s="195"/>
      <c r="D49" s="9"/>
    </row>
    <row r="50" spans="1:4" x14ac:dyDescent="0.35">
      <c r="A50" s="8">
        <v>40</v>
      </c>
      <c r="B50" s="195" t="s">
        <v>61</v>
      </c>
      <c r="C50" s="195"/>
      <c r="D50" s="9">
        <v>690</v>
      </c>
    </row>
    <row r="51" spans="1:4" x14ac:dyDescent="0.35">
      <c r="A51" s="8">
        <v>41</v>
      </c>
      <c r="B51" s="195" t="s">
        <v>62</v>
      </c>
      <c r="C51" s="195"/>
      <c r="D51" s="9">
        <v>1090</v>
      </c>
    </row>
    <row r="52" spans="1:4" x14ac:dyDescent="0.35">
      <c r="A52" s="8">
        <v>42</v>
      </c>
      <c r="B52" s="193" t="s">
        <v>63</v>
      </c>
      <c r="C52" s="193"/>
      <c r="D52" s="9">
        <v>1090</v>
      </c>
    </row>
    <row r="53" spans="1:4" x14ac:dyDescent="0.35">
      <c r="A53" s="8"/>
      <c r="B53" s="195"/>
      <c r="C53" s="195"/>
      <c r="D53" s="9"/>
    </row>
    <row r="54" spans="1:4" x14ac:dyDescent="0.35">
      <c r="A54" s="8">
        <v>44</v>
      </c>
      <c r="B54" s="195" t="s">
        <v>64</v>
      </c>
      <c r="C54" s="195"/>
      <c r="D54" s="9">
        <v>120</v>
      </c>
    </row>
    <row r="55" spans="1:4" x14ac:dyDescent="0.35">
      <c r="A55" s="8">
        <v>45</v>
      </c>
      <c r="B55" s="195" t="s">
        <v>65</v>
      </c>
      <c r="C55" s="195"/>
      <c r="D55" s="9">
        <v>1890</v>
      </c>
    </row>
    <row r="56" spans="1:4" x14ac:dyDescent="0.35">
      <c r="A56" s="8">
        <v>46</v>
      </c>
      <c r="B56" s="195" t="s">
        <v>66</v>
      </c>
      <c r="C56" s="195"/>
      <c r="D56" s="9">
        <v>1890</v>
      </c>
    </row>
    <row r="57" spans="1:4" x14ac:dyDescent="0.35">
      <c r="A57" s="8">
        <v>47</v>
      </c>
      <c r="B57" s="195" t="s">
        <v>67</v>
      </c>
      <c r="C57" s="195"/>
      <c r="D57" s="9">
        <v>890</v>
      </c>
    </row>
    <row r="58" spans="1:4" x14ac:dyDescent="0.35">
      <c r="A58" s="8">
        <v>48</v>
      </c>
      <c r="B58" s="195" t="s">
        <v>68</v>
      </c>
      <c r="C58" s="195"/>
      <c r="D58" s="9">
        <v>890</v>
      </c>
    </row>
    <row r="59" spans="1:4" x14ac:dyDescent="0.35">
      <c r="A59" s="8">
        <v>49</v>
      </c>
      <c r="B59" s="195" t="s">
        <v>69</v>
      </c>
      <c r="C59" s="195"/>
      <c r="D59" s="9">
        <v>890</v>
      </c>
    </row>
    <row r="60" spans="1:4" x14ac:dyDescent="0.35">
      <c r="A60" s="8">
        <v>50</v>
      </c>
      <c r="B60" s="194" t="s">
        <v>70</v>
      </c>
      <c r="C60" s="194"/>
      <c r="D60" s="10">
        <v>3890</v>
      </c>
    </row>
    <row r="61" spans="1:4" x14ac:dyDescent="0.35">
      <c r="A61" s="8">
        <v>51</v>
      </c>
      <c r="B61" s="195" t="s">
        <v>71</v>
      </c>
      <c r="C61" s="195"/>
      <c r="D61" s="9">
        <v>3890</v>
      </c>
    </row>
    <row r="62" spans="1:4" x14ac:dyDescent="0.35">
      <c r="A62" s="8">
        <v>52</v>
      </c>
      <c r="B62" s="195" t="s">
        <v>72</v>
      </c>
      <c r="C62" s="195"/>
      <c r="D62" s="9">
        <v>3890</v>
      </c>
    </row>
    <row r="63" spans="1:4" x14ac:dyDescent="0.35">
      <c r="A63" s="8">
        <v>53</v>
      </c>
      <c r="B63" s="195" t="s">
        <v>73</v>
      </c>
      <c r="C63" s="195"/>
      <c r="D63" s="9">
        <v>3890</v>
      </c>
    </row>
    <row r="64" spans="1:4" x14ac:dyDescent="0.35">
      <c r="A64" s="8">
        <v>54</v>
      </c>
      <c r="B64" s="195" t="s">
        <v>74</v>
      </c>
      <c r="C64" s="195"/>
      <c r="D64" s="9">
        <v>3890</v>
      </c>
    </row>
    <row r="65" spans="1:4" x14ac:dyDescent="0.35">
      <c r="A65" s="8">
        <v>55</v>
      </c>
      <c r="B65" s="195"/>
      <c r="C65" s="195"/>
      <c r="D65" s="9"/>
    </row>
    <row r="66" spans="1:4" x14ac:dyDescent="0.35">
      <c r="A66" s="8">
        <v>55</v>
      </c>
      <c r="B66" s="195" t="s">
        <v>75</v>
      </c>
      <c r="C66" s="195"/>
      <c r="D66" s="9">
        <v>3890</v>
      </c>
    </row>
    <row r="67" spans="1:4" x14ac:dyDescent="0.35">
      <c r="A67" s="8">
        <v>56</v>
      </c>
      <c r="B67" s="193" t="s">
        <v>76</v>
      </c>
      <c r="C67" s="193"/>
      <c r="D67" s="9">
        <v>3890</v>
      </c>
    </row>
    <row r="68" spans="1:4" x14ac:dyDescent="0.35">
      <c r="A68" s="8">
        <v>57</v>
      </c>
      <c r="B68" s="194" t="s">
        <v>77</v>
      </c>
      <c r="C68" s="194"/>
      <c r="D68" s="10">
        <v>1890</v>
      </c>
    </row>
    <row r="69" spans="1:4" x14ac:dyDescent="0.35">
      <c r="A69" s="8"/>
      <c r="B69" s="193"/>
      <c r="C69" s="193"/>
      <c r="D69" s="9"/>
    </row>
    <row r="70" spans="1:4" x14ac:dyDescent="0.35">
      <c r="A70" s="8">
        <v>58</v>
      </c>
      <c r="B70" s="195" t="s">
        <v>78</v>
      </c>
      <c r="C70" s="195"/>
      <c r="D70" s="9">
        <v>1890</v>
      </c>
    </row>
    <row r="71" spans="1:4" x14ac:dyDescent="0.35">
      <c r="A71" s="8">
        <v>59</v>
      </c>
      <c r="B71" s="192" t="s">
        <v>79</v>
      </c>
      <c r="C71" s="192"/>
      <c r="D71" s="14">
        <v>1890</v>
      </c>
    </row>
    <row r="72" spans="1:4" x14ac:dyDescent="0.35">
      <c r="A72" s="8">
        <v>60</v>
      </c>
      <c r="B72" s="192" t="s">
        <v>80</v>
      </c>
      <c r="C72" s="192"/>
      <c r="D72" s="14">
        <v>1890</v>
      </c>
    </row>
    <row r="73" spans="1:4" x14ac:dyDescent="0.35">
      <c r="A73" s="8">
        <v>61</v>
      </c>
      <c r="B73" s="192" t="s">
        <v>81</v>
      </c>
      <c r="C73" s="192"/>
      <c r="D73" s="14">
        <v>3890</v>
      </c>
    </row>
    <row r="74" spans="1:4" x14ac:dyDescent="0.35">
      <c r="A74" s="8">
        <v>62</v>
      </c>
      <c r="B74" s="192" t="s">
        <v>82</v>
      </c>
      <c r="C74" s="192"/>
      <c r="D74" s="14">
        <v>1890</v>
      </c>
    </row>
    <row r="75" spans="1:4" x14ac:dyDescent="0.35">
      <c r="A75" s="8">
        <v>63</v>
      </c>
      <c r="B75" s="192" t="s">
        <v>83</v>
      </c>
      <c r="C75" s="192"/>
      <c r="D75" s="14">
        <v>1890</v>
      </c>
    </row>
    <row r="76" spans="1:4" x14ac:dyDescent="0.35">
      <c r="A76" s="8">
        <v>64</v>
      </c>
      <c r="B76" s="192" t="s">
        <v>84</v>
      </c>
      <c r="C76" s="192"/>
      <c r="D76" s="14">
        <v>1890</v>
      </c>
    </row>
    <row r="77" spans="1:4" x14ac:dyDescent="0.35">
      <c r="A77" s="8">
        <v>65</v>
      </c>
      <c r="B77" s="192" t="s">
        <v>85</v>
      </c>
      <c r="C77" s="192"/>
      <c r="D77" s="14">
        <v>2890</v>
      </c>
    </row>
    <row r="78" spans="1:4" x14ac:dyDescent="0.35">
      <c r="A78" s="8">
        <v>66</v>
      </c>
      <c r="B78" s="192" t="s">
        <v>86</v>
      </c>
      <c r="C78" s="192"/>
      <c r="D78" s="14">
        <v>4890</v>
      </c>
    </row>
    <row r="79" spans="1:4" x14ac:dyDescent="0.35">
      <c r="A79" s="8">
        <v>67</v>
      </c>
      <c r="B79" s="192" t="s">
        <v>87</v>
      </c>
      <c r="C79" s="192"/>
      <c r="D79" s="14">
        <v>1890</v>
      </c>
    </row>
    <row r="80" spans="1:4" x14ac:dyDescent="0.35">
      <c r="A80" s="8">
        <v>68</v>
      </c>
      <c r="B80" s="192" t="s">
        <v>88</v>
      </c>
      <c r="C80" s="192"/>
      <c r="D80" s="14">
        <v>1890</v>
      </c>
    </row>
    <row r="81" spans="1:4" x14ac:dyDescent="0.35">
      <c r="A81" s="8">
        <v>69</v>
      </c>
      <c r="B81" s="192" t="s">
        <v>89</v>
      </c>
      <c r="C81" s="192"/>
      <c r="D81" s="14">
        <v>1890</v>
      </c>
    </row>
    <row r="82" spans="1:4" x14ac:dyDescent="0.35">
      <c r="A82" s="8">
        <v>70</v>
      </c>
      <c r="B82" s="192" t="s">
        <v>90</v>
      </c>
      <c r="C82" s="192"/>
      <c r="D82" s="14">
        <v>3890</v>
      </c>
    </row>
    <row r="83" spans="1:4" x14ac:dyDescent="0.35">
      <c r="A83" s="8">
        <v>71</v>
      </c>
      <c r="B83" s="192" t="s">
        <v>91</v>
      </c>
      <c r="C83" s="192"/>
      <c r="D83" s="14">
        <v>1890</v>
      </c>
    </row>
    <row r="84" spans="1:4" x14ac:dyDescent="0.35">
      <c r="A84" s="8">
        <v>72</v>
      </c>
      <c r="B84" s="192" t="s">
        <v>92</v>
      </c>
      <c r="C84" s="192"/>
      <c r="D84" s="14">
        <v>3890</v>
      </c>
    </row>
    <row r="85" spans="1:4" ht="15" thickBot="1" x14ac:dyDescent="0.4">
      <c r="A85" s="15">
        <v>73</v>
      </c>
      <c r="B85" s="191" t="s">
        <v>93</v>
      </c>
      <c r="C85" s="191"/>
      <c r="D85" s="16">
        <v>2890</v>
      </c>
    </row>
  </sheetData>
  <mergeCells count="85">
    <mergeCell ref="B6:C6"/>
    <mergeCell ref="B1:C1"/>
    <mergeCell ref="B2:C2"/>
    <mergeCell ref="B3:C3"/>
    <mergeCell ref="B4:C4"/>
    <mergeCell ref="B5:C5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54:C54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66:C66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78:C78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85:C85"/>
    <mergeCell ref="B79:C79"/>
    <mergeCell ref="B80:C80"/>
    <mergeCell ref="B81:C81"/>
    <mergeCell ref="B82:C82"/>
    <mergeCell ref="B83:C83"/>
    <mergeCell ref="B84:C8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4A62B-8972-49E6-951D-A8BD23049FEF}">
  <dimension ref="A1:L25"/>
  <sheetViews>
    <sheetView workbookViewId="0">
      <selection activeCell="G11" sqref="G11"/>
    </sheetView>
  </sheetViews>
  <sheetFormatPr defaultColWidth="8.7265625" defaultRowHeight="10.5" x14ac:dyDescent="0.25"/>
  <cols>
    <col min="1" max="1" width="20" style="23" bestFit="1" customWidth="1"/>
    <col min="2" max="2" width="9.1796875" style="23" bestFit="1" customWidth="1"/>
    <col min="3" max="3" width="12.1796875" style="23" bestFit="1" customWidth="1"/>
    <col min="4" max="4" width="11.1796875" style="23" bestFit="1" customWidth="1"/>
    <col min="5" max="5" width="9.26953125" style="23" bestFit="1" customWidth="1"/>
    <col min="6" max="6" width="14.1796875" style="23" bestFit="1" customWidth="1"/>
    <col min="7" max="7" width="11.453125" style="23" bestFit="1" customWidth="1"/>
    <col min="8" max="8" width="6.453125" style="23" bestFit="1" customWidth="1"/>
    <col min="9" max="9" width="14.54296875" style="23" bestFit="1" customWidth="1"/>
    <col min="10" max="10" width="14" style="23" bestFit="1" customWidth="1"/>
    <col min="11" max="11" width="13.453125" style="23" bestFit="1" customWidth="1"/>
    <col min="12" max="12" width="13.81640625" style="23" bestFit="1" customWidth="1"/>
    <col min="13" max="16384" width="8.7265625" style="23"/>
  </cols>
  <sheetData>
    <row r="1" spans="1:12" ht="44.5" customHeight="1" thickBot="1" x14ac:dyDescent="0.3">
      <c r="A1" s="18" t="s">
        <v>95</v>
      </c>
      <c r="B1" s="19" t="s">
        <v>112</v>
      </c>
      <c r="C1" s="19" t="s">
        <v>113</v>
      </c>
      <c r="D1" s="19" t="s">
        <v>114</v>
      </c>
      <c r="E1" s="20" t="s">
        <v>115</v>
      </c>
      <c r="F1" s="20" t="s">
        <v>116</v>
      </c>
      <c r="G1" s="20" t="s">
        <v>117</v>
      </c>
      <c r="H1" s="20" t="s">
        <v>118</v>
      </c>
      <c r="I1" s="21" t="s">
        <v>119</v>
      </c>
      <c r="J1" s="20" t="s">
        <v>120</v>
      </c>
      <c r="K1" s="20" t="s">
        <v>121</v>
      </c>
      <c r="L1" s="22" t="s">
        <v>122</v>
      </c>
    </row>
    <row r="2" spans="1:12" x14ac:dyDescent="0.25">
      <c r="A2" s="199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1"/>
    </row>
    <row r="3" spans="1:12" x14ac:dyDescent="0.25">
      <c r="A3" s="24" t="s">
        <v>96</v>
      </c>
      <c r="B3" s="25">
        <v>16453</v>
      </c>
      <c r="C3" s="25">
        <f>B3*1.2</f>
        <v>19743.599999999999</v>
      </c>
      <c r="D3" s="25" t="s">
        <v>123</v>
      </c>
      <c r="E3" s="26">
        <v>20588</v>
      </c>
      <c r="F3" s="25">
        <f>'[1]Cenovnik usluga '!D47</f>
        <v>1490</v>
      </c>
      <c r="G3" s="25">
        <f>'[1]Cenovnik usluga '!D61</f>
        <v>120</v>
      </c>
      <c r="H3" s="25">
        <v>0</v>
      </c>
      <c r="I3" s="25">
        <f>F3+G3-H3</f>
        <v>1610</v>
      </c>
      <c r="J3" s="25">
        <f>'[1]Cenovnik usluga '!D24</f>
        <v>9890</v>
      </c>
      <c r="K3" s="25">
        <f>I3*6</f>
        <v>9660</v>
      </c>
      <c r="L3" s="27">
        <f>E3+J3+K3</f>
        <v>40138</v>
      </c>
    </row>
    <row r="4" spans="1:12" x14ac:dyDescent="0.25">
      <c r="A4" s="24" t="s">
        <v>97</v>
      </c>
      <c r="B4" s="25">
        <v>28213</v>
      </c>
      <c r="C4" s="25">
        <f>B4*1.2</f>
        <v>33855.599999999999</v>
      </c>
      <c r="D4" s="25" t="s">
        <v>124</v>
      </c>
      <c r="E4" s="26">
        <v>38588</v>
      </c>
      <c r="F4" s="25">
        <f>'[1]Cenovnik usluga '!D47</f>
        <v>1490</v>
      </c>
      <c r="G4" s="25">
        <f>'[1]Cenovnik usluga '!D61</f>
        <v>120</v>
      </c>
      <c r="H4" s="25">
        <v>0</v>
      </c>
      <c r="I4" s="25">
        <f>F4+G4-H4</f>
        <v>1610</v>
      </c>
      <c r="J4" s="25">
        <f>'[1]Cenovnik usluga '!D24</f>
        <v>9890</v>
      </c>
      <c r="K4" s="25">
        <f>I4*6</f>
        <v>9660</v>
      </c>
      <c r="L4" s="27">
        <f>E4+J4+K4</f>
        <v>58138</v>
      </c>
    </row>
    <row r="5" spans="1:12" x14ac:dyDescent="0.25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7"/>
    </row>
    <row r="6" spans="1:12" x14ac:dyDescent="0.25">
      <c r="A6" s="24" t="s">
        <v>98</v>
      </c>
      <c r="B6" s="25">
        <v>14400</v>
      </c>
      <c r="C6" s="25">
        <f>B6*1.2</f>
        <v>17280</v>
      </c>
      <c r="D6" s="25" t="s">
        <v>125</v>
      </c>
      <c r="E6" s="26">
        <v>20588</v>
      </c>
      <c r="F6" s="25">
        <f>'[1]Cenovnik usluga '!D51</f>
        <v>1090</v>
      </c>
      <c r="G6" s="25">
        <f>'[1]Cenovnik usluga '!D61</f>
        <v>120</v>
      </c>
      <c r="H6" s="25">
        <v>0</v>
      </c>
      <c r="I6" s="25">
        <f>F6+G6-H6</f>
        <v>1210</v>
      </c>
      <c r="J6" s="25">
        <f>'[1]Cenovnik usluga '!D24</f>
        <v>9890</v>
      </c>
      <c r="K6" s="25">
        <f>I6*6</f>
        <v>7260</v>
      </c>
      <c r="L6" s="27">
        <f>E6+J6+K6</f>
        <v>37738</v>
      </c>
    </row>
    <row r="7" spans="1:12" x14ac:dyDescent="0.25">
      <c r="A7" s="24" t="s">
        <v>99</v>
      </c>
      <c r="B7" s="25">
        <v>30000</v>
      </c>
      <c r="C7" s="25">
        <f>B7*1.2</f>
        <v>36000</v>
      </c>
      <c r="D7" s="25" t="s">
        <v>126</v>
      </c>
      <c r="E7" s="26">
        <v>38588</v>
      </c>
      <c r="F7" s="25">
        <f>'[1]Cenovnik usluga '!D51</f>
        <v>1090</v>
      </c>
      <c r="G7" s="25">
        <f>'[1]Cenovnik usluga '!D61</f>
        <v>120</v>
      </c>
      <c r="H7" s="25">
        <v>0</v>
      </c>
      <c r="I7" s="25">
        <f>F7+G7-H7</f>
        <v>1210</v>
      </c>
      <c r="J7" s="25">
        <f>'[1]Cenovnik usluga '!D24</f>
        <v>9890</v>
      </c>
      <c r="K7" s="25">
        <f>I7*6</f>
        <v>7260</v>
      </c>
      <c r="L7" s="27">
        <f t="shared" ref="L7:L25" si="0">E7+J7+K7</f>
        <v>55738</v>
      </c>
    </row>
    <row r="8" spans="1:12" x14ac:dyDescent="0.25">
      <c r="A8" s="24" t="s">
        <v>100</v>
      </c>
      <c r="B8" s="25">
        <v>31200</v>
      </c>
      <c r="C8" s="25">
        <f>B8*1.2</f>
        <v>37440</v>
      </c>
      <c r="D8" s="25" t="s">
        <v>127</v>
      </c>
      <c r="E8" s="26">
        <v>38588</v>
      </c>
      <c r="F8" s="25">
        <f>'[1]Cenovnik usluga '!D51</f>
        <v>1090</v>
      </c>
      <c r="G8" s="25">
        <f>'[1]Cenovnik usluga '!D61</f>
        <v>120</v>
      </c>
      <c r="H8" s="25">
        <v>0</v>
      </c>
      <c r="I8" s="25">
        <f>F8+G8-H8</f>
        <v>1210</v>
      </c>
      <c r="J8" s="25">
        <f>'[1]Cenovnik usluga '!D24</f>
        <v>9890</v>
      </c>
      <c r="K8" s="25">
        <f>I8*6</f>
        <v>7260</v>
      </c>
      <c r="L8" s="27">
        <f t="shared" si="0"/>
        <v>55738</v>
      </c>
    </row>
    <row r="9" spans="1:12" x14ac:dyDescent="0.25">
      <c r="A9" s="24" t="s">
        <v>101</v>
      </c>
      <c r="B9" s="25">
        <v>35400</v>
      </c>
      <c r="C9" s="25">
        <f>B9*1.2</f>
        <v>42480</v>
      </c>
      <c r="D9" s="25" t="s">
        <v>128</v>
      </c>
      <c r="E9" s="26">
        <v>38588</v>
      </c>
      <c r="F9" s="25">
        <f>'[1]Cenovnik usluga '!D51</f>
        <v>1090</v>
      </c>
      <c r="G9" s="25">
        <f>'[1]Cenovnik usluga '!D61</f>
        <v>120</v>
      </c>
      <c r="H9" s="25">
        <v>0</v>
      </c>
      <c r="I9" s="25">
        <f>F9+G9-H9</f>
        <v>1210</v>
      </c>
      <c r="J9" s="25">
        <f>'[1]Cenovnik usluga '!D24</f>
        <v>9890</v>
      </c>
      <c r="K9" s="25">
        <f>I9*6</f>
        <v>7260</v>
      </c>
      <c r="L9" s="27">
        <f t="shared" si="0"/>
        <v>55738</v>
      </c>
    </row>
    <row r="10" spans="1:12" x14ac:dyDescent="0.25">
      <c r="A10" s="24" t="s">
        <v>102</v>
      </c>
      <c r="B10" s="25">
        <v>37200</v>
      </c>
      <c r="C10" s="25">
        <f>B10*1.2</f>
        <v>44640</v>
      </c>
      <c r="D10" s="25" t="s">
        <v>129</v>
      </c>
      <c r="E10" s="26">
        <v>42588</v>
      </c>
      <c r="F10" s="25">
        <f>'[1]Cenovnik usluga '!D51</f>
        <v>1090</v>
      </c>
      <c r="G10" s="25">
        <f>'[1]Cenovnik usluga '!D61</f>
        <v>120</v>
      </c>
      <c r="H10" s="25">
        <v>0</v>
      </c>
      <c r="I10" s="25">
        <f>F10+G10-H10</f>
        <v>1210</v>
      </c>
      <c r="J10" s="25">
        <f>'[1]Cenovnik usluga '!D24</f>
        <v>9890</v>
      </c>
      <c r="K10" s="25">
        <f>I10*6</f>
        <v>7260</v>
      </c>
      <c r="L10" s="27">
        <f t="shared" si="0"/>
        <v>59738</v>
      </c>
    </row>
    <row r="11" spans="1:12" x14ac:dyDescent="0.25">
      <c r="A11" s="30" t="s">
        <v>130</v>
      </c>
      <c r="B11" s="31"/>
      <c r="C11" s="31"/>
      <c r="D11" s="31"/>
      <c r="E11" s="31"/>
      <c r="F11" s="31"/>
      <c r="G11" s="31"/>
      <c r="H11" s="31"/>
      <c r="I11" s="25"/>
      <c r="J11" s="31"/>
      <c r="K11" s="25"/>
      <c r="L11" s="27"/>
    </row>
    <row r="12" spans="1:12" x14ac:dyDescent="0.25">
      <c r="A12" s="24" t="s">
        <v>103</v>
      </c>
      <c r="B12" s="25">
        <v>8640</v>
      </c>
      <c r="C12" s="25">
        <f>B12*1.2</f>
        <v>10368</v>
      </c>
      <c r="D12" s="25" t="s">
        <v>131</v>
      </c>
      <c r="E12" s="26">
        <v>12588</v>
      </c>
      <c r="F12" s="25">
        <f>'[1]Cenovnik usluga '!D51</f>
        <v>1090</v>
      </c>
      <c r="G12" s="25">
        <f>'[1]Cenovnik usluga '!D61</f>
        <v>120</v>
      </c>
      <c r="H12" s="25">
        <v>0</v>
      </c>
      <c r="I12" s="25">
        <f>F12+G12-H12</f>
        <v>1210</v>
      </c>
      <c r="J12" s="25">
        <f>'[1]Cenovnik usluga '!D24</f>
        <v>9890</v>
      </c>
      <c r="K12" s="25">
        <f t="shared" ref="K12:K25" si="1">I12*6</f>
        <v>7260</v>
      </c>
      <c r="L12" s="27">
        <f t="shared" si="0"/>
        <v>29738</v>
      </c>
    </row>
    <row r="13" spans="1:12" x14ac:dyDescent="0.25">
      <c r="A13" s="24" t="s">
        <v>104</v>
      </c>
      <c r="B13" s="25">
        <v>8640</v>
      </c>
      <c r="C13" s="25">
        <f>B13*1.2</f>
        <v>10368</v>
      </c>
      <c r="D13" s="25" t="s">
        <v>131</v>
      </c>
      <c r="E13" s="26">
        <v>12588</v>
      </c>
      <c r="F13" s="25">
        <f>'[1]Cenovnik usluga '!D51</f>
        <v>1090</v>
      </c>
      <c r="G13" s="25">
        <f>'[1]Cenovnik usluga '!D61</f>
        <v>120</v>
      </c>
      <c r="H13" s="25">
        <v>0</v>
      </c>
      <c r="I13" s="25">
        <f>F13+G13-H13</f>
        <v>1210</v>
      </c>
      <c r="J13" s="25">
        <f>'[1]Cenovnik usluga '!D24</f>
        <v>9890</v>
      </c>
      <c r="K13" s="25">
        <f t="shared" si="1"/>
        <v>7260</v>
      </c>
      <c r="L13" s="27">
        <f t="shared" si="0"/>
        <v>29738</v>
      </c>
    </row>
    <row r="14" spans="1:12" x14ac:dyDescent="0.25">
      <c r="A14" s="32"/>
      <c r="B14" s="33"/>
      <c r="C14" s="33"/>
      <c r="D14" s="33"/>
      <c r="E14" s="31"/>
      <c r="F14" s="33"/>
      <c r="G14" s="33"/>
      <c r="H14" s="33"/>
      <c r="I14" s="25"/>
      <c r="J14" s="33"/>
      <c r="K14" s="25"/>
      <c r="L14" s="27"/>
    </row>
    <row r="15" spans="1:12" x14ac:dyDescent="0.25">
      <c r="A15" s="24" t="s">
        <v>105</v>
      </c>
      <c r="B15" s="25">
        <v>20691</v>
      </c>
      <c r="C15" s="25">
        <f>B15*1.2</f>
        <v>24829.200000000001</v>
      </c>
      <c r="D15" s="25" t="s">
        <v>132</v>
      </c>
      <c r="E15" s="26">
        <v>24588</v>
      </c>
      <c r="F15" s="25">
        <f>'[1]Cenovnik usluga '!D53</f>
        <v>890</v>
      </c>
      <c r="G15" s="25">
        <f>'[1]Cenovnik usluga '!D61</f>
        <v>120</v>
      </c>
      <c r="H15" s="25">
        <v>0</v>
      </c>
      <c r="I15" s="25">
        <f>F15+G15-H15</f>
        <v>1010</v>
      </c>
      <c r="J15" s="25">
        <f>'[1]Cenovnik usluga '!D24</f>
        <v>9890</v>
      </c>
      <c r="K15" s="25">
        <f t="shared" si="1"/>
        <v>6060</v>
      </c>
      <c r="L15" s="27">
        <f t="shared" si="0"/>
        <v>40538</v>
      </c>
    </row>
    <row r="16" spans="1:12" x14ac:dyDescent="0.25">
      <c r="A16" s="24" t="s">
        <v>106</v>
      </c>
      <c r="B16" s="25">
        <v>39719</v>
      </c>
      <c r="C16" s="25">
        <f>B16*1.2</f>
        <v>47662.799999999996</v>
      </c>
      <c r="D16" s="25" t="s">
        <v>133</v>
      </c>
      <c r="E16" s="26">
        <v>42588</v>
      </c>
      <c r="F16" s="25">
        <f>'[1]Cenovnik usluga '!D53</f>
        <v>890</v>
      </c>
      <c r="G16" s="25">
        <f>'[1]Cenovnik usluga '!D61</f>
        <v>120</v>
      </c>
      <c r="H16" s="25">
        <v>0</v>
      </c>
      <c r="I16" s="25">
        <f>F16+G16-H16</f>
        <v>1010</v>
      </c>
      <c r="J16" s="25">
        <f>'[1]Cenovnik usluga '!D24</f>
        <v>9890</v>
      </c>
      <c r="K16" s="25">
        <f t="shared" si="1"/>
        <v>6060</v>
      </c>
      <c r="L16" s="27">
        <f t="shared" si="0"/>
        <v>58538</v>
      </c>
    </row>
    <row r="17" spans="1:12" x14ac:dyDescent="0.25">
      <c r="A17" s="30" t="s">
        <v>130</v>
      </c>
      <c r="B17" s="31"/>
      <c r="C17" s="31"/>
      <c r="D17" s="31"/>
      <c r="E17" s="31"/>
      <c r="F17" s="31"/>
      <c r="G17" s="31"/>
      <c r="H17" s="31"/>
      <c r="I17" s="25"/>
      <c r="J17" s="31"/>
      <c r="K17" s="25"/>
      <c r="L17" s="27"/>
    </row>
    <row r="18" spans="1:12" x14ac:dyDescent="0.25">
      <c r="A18" s="24" t="s">
        <v>107</v>
      </c>
      <c r="B18" s="25">
        <v>16002</v>
      </c>
      <c r="C18" s="25">
        <f>B18*1.2</f>
        <v>19202.399999999998</v>
      </c>
      <c r="D18" s="25" t="s">
        <v>134</v>
      </c>
      <c r="E18" s="26">
        <v>20588</v>
      </c>
      <c r="F18" s="25">
        <f>'[1]Cenovnik usluga '!D53</f>
        <v>890</v>
      </c>
      <c r="G18" s="25">
        <f>'[1]Cenovnik usluga '!D61</f>
        <v>120</v>
      </c>
      <c r="H18" s="25">
        <v>0</v>
      </c>
      <c r="I18" s="25">
        <f>F18+G18-H18</f>
        <v>1010</v>
      </c>
      <c r="J18" s="25">
        <f>'[1]Cenovnik usluga '!D24</f>
        <v>9890</v>
      </c>
      <c r="K18" s="25">
        <f t="shared" si="1"/>
        <v>6060</v>
      </c>
      <c r="L18" s="27">
        <f t="shared" si="0"/>
        <v>36538</v>
      </c>
    </row>
    <row r="19" spans="1:12" x14ac:dyDescent="0.25">
      <c r="A19" s="24" t="s">
        <v>135</v>
      </c>
      <c r="B19" s="25">
        <v>15194</v>
      </c>
      <c r="C19" s="25">
        <f>B19*1.2</f>
        <v>18232.8</v>
      </c>
      <c r="D19" s="25" t="s">
        <v>136</v>
      </c>
      <c r="E19" s="26">
        <v>24588</v>
      </c>
      <c r="F19" s="25">
        <f>'[1]Cenovnik usluga '!D53</f>
        <v>890</v>
      </c>
      <c r="G19" s="25">
        <f>'[1]Cenovnik usluga '!D61</f>
        <v>120</v>
      </c>
      <c r="H19" s="25">
        <v>0</v>
      </c>
      <c r="I19" s="25">
        <f>F19+G19-H19</f>
        <v>1010</v>
      </c>
      <c r="J19" s="25">
        <f>'[1]Cenovnik usluga '!D24</f>
        <v>9890</v>
      </c>
      <c r="K19" s="25">
        <f t="shared" si="1"/>
        <v>6060</v>
      </c>
      <c r="L19" s="27">
        <f t="shared" si="0"/>
        <v>40538</v>
      </c>
    </row>
    <row r="20" spans="1:12" x14ac:dyDescent="0.25">
      <c r="A20" s="24" t="s">
        <v>108</v>
      </c>
      <c r="B20" s="25">
        <v>16350</v>
      </c>
      <c r="C20" s="25">
        <f>B20*1.2</f>
        <v>19620</v>
      </c>
      <c r="D20" s="25" t="s">
        <v>137</v>
      </c>
      <c r="E20" s="26">
        <v>27588</v>
      </c>
      <c r="F20" s="25">
        <f>'[1]Cenovnik usluga '!D53</f>
        <v>890</v>
      </c>
      <c r="G20" s="25">
        <f>'[1]Cenovnik usluga '!D61</f>
        <v>120</v>
      </c>
      <c r="H20" s="25">
        <v>0</v>
      </c>
      <c r="I20" s="25">
        <f>F20+G20-H20</f>
        <v>1010</v>
      </c>
      <c r="J20" s="25">
        <f>'[1]Cenovnik usluga '!D24</f>
        <v>9890</v>
      </c>
      <c r="K20" s="25">
        <f t="shared" si="1"/>
        <v>6060</v>
      </c>
      <c r="L20" s="27">
        <f t="shared" si="0"/>
        <v>43538</v>
      </c>
    </row>
    <row r="21" spans="1:12" x14ac:dyDescent="0.25">
      <c r="A21" s="24" t="s">
        <v>109</v>
      </c>
      <c r="B21" s="25">
        <v>21222</v>
      </c>
      <c r="C21" s="25">
        <f>B21*1.2</f>
        <v>25466.399999999998</v>
      </c>
      <c r="D21" s="25" t="s">
        <v>138</v>
      </c>
      <c r="E21" s="26">
        <v>32588</v>
      </c>
      <c r="F21" s="25">
        <f>'[1]Cenovnik usluga '!D53</f>
        <v>890</v>
      </c>
      <c r="G21" s="25">
        <f>'[1]Cenovnik usluga '!D61</f>
        <v>120</v>
      </c>
      <c r="H21" s="25">
        <v>0</v>
      </c>
      <c r="I21" s="25">
        <f>F21+G21-H21</f>
        <v>1010</v>
      </c>
      <c r="J21" s="25">
        <f>'[1]Cenovnik usluga '!D24</f>
        <v>9890</v>
      </c>
      <c r="K21" s="25">
        <f t="shared" si="1"/>
        <v>6060</v>
      </c>
      <c r="L21" s="27">
        <f t="shared" si="0"/>
        <v>48538</v>
      </c>
    </row>
    <row r="22" spans="1:12" x14ac:dyDescent="0.25">
      <c r="A22" s="32"/>
      <c r="B22" s="33"/>
      <c r="C22" s="33"/>
      <c r="D22" s="33"/>
      <c r="E22" s="31"/>
      <c r="F22" s="33"/>
      <c r="G22" s="33"/>
      <c r="H22" s="33"/>
      <c r="I22" s="25"/>
      <c r="J22" s="33"/>
      <c r="K22" s="25"/>
      <c r="L22" s="27"/>
    </row>
    <row r="23" spans="1:12" x14ac:dyDescent="0.25">
      <c r="A23" s="24" t="s">
        <v>110</v>
      </c>
      <c r="B23" s="25">
        <v>17881</v>
      </c>
      <c r="C23" s="25">
        <f>B23*1.2</f>
        <v>21457.200000000001</v>
      </c>
      <c r="D23" s="25" t="s">
        <v>139</v>
      </c>
      <c r="E23" s="26">
        <v>24588</v>
      </c>
      <c r="F23" s="25">
        <f>'[1]Cenovnik usluga '!D54</f>
        <v>590</v>
      </c>
      <c r="G23" s="25">
        <v>120</v>
      </c>
      <c r="H23" s="25">
        <v>0</v>
      </c>
      <c r="I23" s="25">
        <f>F23+G23-H23</f>
        <v>710</v>
      </c>
      <c r="J23" s="25">
        <f>'[1]Cenovnik usluga '!D24</f>
        <v>9890</v>
      </c>
      <c r="K23" s="25">
        <f t="shared" si="1"/>
        <v>4260</v>
      </c>
      <c r="L23" s="27">
        <f t="shared" si="0"/>
        <v>38738</v>
      </c>
    </row>
    <row r="24" spans="1:12" x14ac:dyDescent="0.25">
      <c r="A24" s="32"/>
      <c r="B24" s="33"/>
      <c r="C24" s="33"/>
      <c r="D24" s="33"/>
      <c r="E24" s="31"/>
      <c r="F24" s="33"/>
      <c r="G24" s="33"/>
      <c r="H24" s="33"/>
      <c r="I24" s="25"/>
      <c r="J24" s="33"/>
      <c r="K24" s="25">
        <f t="shared" si="1"/>
        <v>0</v>
      </c>
      <c r="L24" s="27"/>
    </row>
    <row r="25" spans="1:12" ht="11" thickBot="1" x14ac:dyDescent="0.3">
      <c r="A25" s="34" t="s">
        <v>111</v>
      </c>
      <c r="B25" s="35">
        <v>24000</v>
      </c>
      <c r="C25" s="35">
        <f>B25*1.2</f>
        <v>28800</v>
      </c>
      <c r="D25" s="35" t="s">
        <v>140</v>
      </c>
      <c r="E25" s="36">
        <v>24588</v>
      </c>
      <c r="F25" s="35">
        <f>'[1]Cenovnik usluga '!D55</f>
        <v>2490</v>
      </c>
      <c r="G25" s="35">
        <v>0</v>
      </c>
      <c r="H25" s="35">
        <v>0</v>
      </c>
      <c r="I25" s="35">
        <f>F25+G25-H25</f>
        <v>2490</v>
      </c>
      <c r="J25" s="35">
        <f>'[1]Cenovnik usluga '!D24</f>
        <v>9890</v>
      </c>
      <c r="K25" s="35">
        <f t="shared" si="1"/>
        <v>14940</v>
      </c>
      <c r="L25" s="37">
        <f t="shared" si="0"/>
        <v>49418</v>
      </c>
    </row>
  </sheetData>
  <mergeCells count="1">
    <mergeCell ref="A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Servisni nalog</vt:lpstr>
      <vt:lpstr>Predračun START-U</vt:lpstr>
      <vt:lpstr>Predračun START-R</vt:lpstr>
      <vt:lpstr>Predračun DEFISK</vt:lpstr>
      <vt:lpstr>Usluge</vt:lpstr>
      <vt:lpstr>Roba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Sorić</dc:creator>
  <cp:lastModifiedBy>Srdjan Belonic</cp:lastModifiedBy>
  <cp:lastPrinted>2025-08-10T12:44:41Z</cp:lastPrinted>
  <dcterms:created xsi:type="dcterms:W3CDTF">2023-11-28T09:09:45Z</dcterms:created>
  <dcterms:modified xsi:type="dcterms:W3CDTF">2025-08-10T14:12:17Z</dcterms:modified>
</cp:coreProperties>
</file>